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енна форма" sheetId="1" r:id="rId1"/>
  </sheets>
  <definedNames>
    <definedName name="_xlnm.Print_Area" localSheetId="0">'Денна форма'!$A$1:$W$119</definedName>
  </definedNames>
  <calcPr fullCalcOnLoad="1"/>
</workbook>
</file>

<file path=xl/sharedStrings.xml><?xml version="1.0" encoding="utf-8"?>
<sst xmlns="http://schemas.openxmlformats.org/spreadsheetml/2006/main" count="132" uniqueCount="59">
  <si>
    <t>Не з'явились</t>
  </si>
  <si>
    <t>Здали</t>
  </si>
  <si>
    <t>Одержали незадовільну оцінку</t>
  </si>
  <si>
    <t>одну</t>
  </si>
  <si>
    <t>дві</t>
  </si>
  <si>
    <t>три</t>
  </si>
  <si>
    <t>Переведено 
на наступний рік</t>
  </si>
  <si>
    <t>Всього</t>
  </si>
  <si>
    <t>1 курс</t>
  </si>
  <si>
    <t>Всього:</t>
  </si>
  <si>
    <t>2 курс</t>
  </si>
  <si>
    <t>3 курс</t>
  </si>
  <si>
    <t>4 курс</t>
  </si>
  <si>
    <t>УМАНСЬКИЙ ДЕРЖАВНИЙ ПЕДАГОГІЧНИЙ УНІВЕРСИТЕТ ІМЕНІ ПАВЛА ТИЧИНИ</t>
  </si>
  <si>
    <t>Денна форма навчання</t>
  </si>
  <si>
    <t>після ліквідації академічної заборгованості</t>
  </si>
  <si>
    <t>Залишено на   другий рік</t>
  </si>
  <si>
    <t>В т.ч. в академічній відпустці</t>
  </si>
  <si>
    <t>Зобов'язані здавати екзамени (Гр. 2+Гр.3)</t>
  </si>
  <si>
    <t>Всього допущено до екзаменів</t>
  </si>
  <si>
    <t>Всього студентів на початок сесії</t>
  </si>
  <si>
    <t>по поважній
причині</t>
  </si>
  <si>
    <t>по неповажній причині</t>
  </si>
  <si>
    <t>по всіх предметах навч. плану (Гр.9,10,11,12)</t>
  </si>
  <si>
    <t>всього                         (сума Гр.14,15,16)</t>
  </si>
  <si>
    <t>в т.ч.умовно</t>
  </si>
  <si>
    <t>Відраховано по результатах перевідних екзаменів</t>
  </si>
  <si>
    <t>Абсолютна успішність
 (Гр.8/Гр.4)</t>
  </si>
  <si>
    <t>Якість навчання                (Гр. 9+ Гр. 10/ Гр. 5)</t>
  </si>
  <si>
    <t>тільки на відмінно</t>
  </si>
  <si>
    <t>на змішані оцінки</t>
  </si>
  <si>
    <t>тільки на задовільно</t>
  </si>
  <si>
    <t>тільки на добре   та відмінно</t>
  </si>
  <si>
    <t>Курс,  напрям підготовки/ спеціальність</t>
  </si>
  <si>
    <t>Фізичного виховання</t>
  </si>
  <si>
    <t>Мистецтв</t>
  </si>
  <si>
    <t>І курс ОС "магістр"</t>
  </si>
  <si>
    <t>ІІ курс ОС ""</t>
  </si>
  <si>
    <t>ІІ курс ОС "магістр"</t>
  </si>
  <si>
    <t>Соціальної та психологічної освіти</t>
  </si>
  <si>
    <t>Іноземних мов</t>
  </si>
  <si>
    <t>Інженерно-педагогічної освіти</t>
  </si>
  <si>
    <t>Природничо-географічний</t>
  </si>
  <si>
    <t>Історичний</t>
  </si>
  <si>
    <t>Початкової освіти</t>
  </si>
  <si>
    <t>Фізики, математики та інформатики</t>
  </si>
  <si>
    <t>Української філології</t>
  </si>
  <si>
    <t>Разом по університету</t>
  </si>
  <si>
    <t>Начальник навчально-методичного відділу</t>
  </si>
  <si>
    <t>І.А.Денисюк</t>
  </si>
  <si>
    <t>Методист навчально-методичного відділу</t>
  </si>
  <si>
    <t>К.І.Осадчук</t>
  </si>
  <si>
    <t>ННІЕБО</t>
  </si>
  <si>
    <t>Дошкільної та спеціальної освіти</t>
  </si>
  <si>
    <t>Семестр 2</t>
  </si>
  <si>
    <t>ВІДОМОСТІ ПРО РЕЗУЛЬТАТИ ЕКЗАМЕНАЦІЙНОЇ СЕСІЇ 2020-2021 н.р.</t>
  </si>
  <si>
    <t>Зимова сесія</t>
  </si>
  <si>
    <t>І курс ОС "Молодший бакалавр"</t>
  </si>
  <si>
    <t>ІІ курс ОС "Молодший бакалавр"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</si>
</sst>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0"/>
    <numFmt numFmtId="194" formatCode="0.000"/>
  </numFmts>
  <fonts count="6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9"/>
      <name val="Arial"/>
      <family val="0"/>
    </font>
    <font>
      <b/>
      <sz val="14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35" borderId="11" xfId="0" applyFont="1" applyFill="1" applyBorder="1" applyAlignment="1">
      <alignment/>
    </xf>
    <xf numFmtId="0" fontId="6" fillId="35" borderId="11" xfId="0" applyFont="1" applyFill="1" applyBorder="1" applyAlignment="1">
      <alignment horizontal="center"/>
    </xf>
    <xf numFmtId="0" fontId="4" fillId="35" borderId="12" xfId="0" applyFont="1" applyFill="1" applyBorder="1" applyAlignment="1">
      <alignment/>
    </xf>
    <xf numFmtId="1" fontId="6" fillId="35" borderId="11" xfId="0" applyNumberFormat="1" applyFont="1" applyFill="1" applyBorder="1" applyAlignment="1">
      <alignment horizontal="center"/>
    </xf>
    <xf numFmtId="0" fontId="4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6" fillId="35" borderId="14" xfId="0" applyFont="1" applyFill="1" applyBorder="1" applyAlignment="1">
      <alignment horizontal="center"/>
    </xf>
    <xf numFmtId="1" fontId="6" fillId="35" borderId="14" xfId="0" applyNumberFormat="1" applyFont="1" applyFill="1" applyBorder="1" applyAlignment="1">
      <alignment horizontal="center"/>
    </xf>
    <xf numFmtId="0" fontId="0" fillId="35" borderId="15" xfId="0" applyFont="1" applyFill="1" applyBorder="1" applyAlignment="1">
      <alignment/>
    </xf>
    <xf numFmtId="0" fontId="6" fillId="35" borderId="15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1" fontId="6" fillId="35" borderId="15" xfId="0" applyNumberFormat="1" applyFont="1" applyFill="1" applyBorder="1" applyAlignment="1">
      <alignment horizontal="center"/>
    </xf>
    <xf numFmtId="192" fontId="6" fillId="35" borderId="20" xfId="0" applyNumberFormat="1" applyFont="1" applyFill="1" applyBorder="1" applyAlignment="1">
      <alignment horizontal="center"/>
    </xf>
    <xf numFmtId="0" fontId="4" fillId="35" borderId="17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4" fillId="35" borderId="22" xfId="0" applyFont="1" applyFill="1" applyBorder="1" applyAlignment="1">
      <alignment/>
    </xf>
    <xf numFmtId="0" fontId="1" fillId="35" borderId="23" xfId="0" applyFont="1" applyFill="1" applyBorder="1" applyAlignment="1">
      <alignment/>
    </xf>
    <xf numFmtId="0" fontId="6" fillId="35" borderId="23" xfId="0" applyFont="1" applyFill="1" applyBorder="1" applyAlignment="1">
      <alignment horizontal="center"/>
    </xf>
    <xf numFmtId="0" fontId="6" fillId="35" borderId="24" xfId="0" applyFont="1" applyFill="1" applyBorder="1" applyAlignment="1">
      <alignment horizontal="center"/>
    </xf>
    <xf numFmtId="0" fontId="6" fillId="35" borderId="25" xfId="0" applyFont="1" applyFill="1" applyBorder="1" applyAlignment="1">
      <alignment horizontal="center"/>
    </xf>
    <xf numFmtId="0" fontId="6" fillId="35" borderId="26" xfId="0" applyFont="1" applyFill="1" applyBorder="1" applyAlignment="1">
      <alignment horizontal="center"/>
    </xf>
    <xf numFmtId="0" fontId="6" fillId="35" borderId="27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5" borderId="28" xfId="0" applyFont="1" applyFill="1" applyBorder="1" applyAlignment="1">
      <alignment horizontal="center"/>
    </xf>
    <xf numFmtId="192" fontId="6" fillId="35" borderId="23" xfId="0" applyNumberFormat="1" applyFont="1" applyFill="1" applyBorder="1" applyAlignment="1">
      <alignment horizontal="center"/>
    </xf>
    <xf numFmtId="192" fontId="6" fillId="35" borderId="29" xfId="0" applyNumberFormat="1" applyFont="1" applyFill="1" applyBorder="1" applyAlignment="1">
      <alignment horizontal="center"/>
    </xf>
    <xf numFmtId="0" fontId="6" fillId="35" borderId="27" xfId="0" applyFont="1" applyFill="1" applyBorder="1" applyAlignment="1">
      <alignment/>
    </xf>
    <xf numFmtId="0" fontId="6" fillId="35" borderId="28" xfId="0" applyFont="1" applyFill="1" applyBorder="1" applyAlignment="1">
      <alignment/>
    </xf>
    <xf numFmtId="0" fontId="6" fillId="35" borderId="25" xfId="0" applyFont="1" applyFill="1" applyBorder="1" applyAlignment="1">
      <alignment/>
    </xf>
    <xf numFmtId="0" fontId="6" fillId="35" borderId="26" xfId="0" applyFont="1" applyFill="1" applyBorder="1" applyAlignment="1">
      <alignment/>
    </xf>
    <xf numFmtId="0" fontId="4" fillId="35" borderId="30" xfId="0" applyFont="1" applyFill="1" applyBorder="1" applyAlignment="1">
      <alignment horizontal="center"/>
    </xf>
    <xf numFmtId="0" fontId="4" fillId="35" borderId="31" xfId="0" applyFont="1" applyFill="1" applyBorder="1" applyAlignment="1">
      <alignment/>
    </xf>
    <xf numFmtId="0" fontId="4" fillId="35" borderId="32" xfId="0" applyFont="1" applyFill="1" applyBorder="1" applyAlignment="1">
      <alignment/>
    </xf>
    <xf numFmtId="0" fontId="4" fillId="35" borderId="31" xfId="0" applyFont="1" applyFill="1" applyBorder="1" applyAlignment="1">
      <alignment horizontal="center"/>
    </xf>
    <xf numFmtId="0" fontId="4" fillId="35" borderId="33" xfId="0" applyFont="1" applyFill="1" applyBorder="1" applyAlignment="1">
      <alignment horizontal="center"/>
    </xf>
    <xf numFmtId="0" fontId="4" fillId="35" borderId="32" xfId="0" applyFont="1" applyFill="1" applyBorder="1" applyAlignment="1">
      <alignment horizontal="center"/>
    </xf>
    <xf numFmtId="192" fontId="6" fillId="35" borderId="11" xfId="0" applyNumberFormat="1" applyFont="1" applyFill="1" applyBorder="1" applyAlignment="1">
      <alignment horizontal="center"/>
    </xf>
    <xf numFmtId="192" fontId="6" fillId="35" borderId="14" xfId="0" applyNumberFormat="1" applyFont="1" applyFill="1" applyBorder="1" applyAlignment="1">
      <alignment horizontal="center"/>
    </xf>
    <xf numFmtId="192" fontId="6" fillId="35" borderId="15" xfId="0" applyNumberFormat="1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0" fillId="35" borderId="34" xfId="0" applyFont="1" applyFill="1" applyBorder="1" applyAlignment="1">
      <alignment/>
    </xf>
    <xf numFmtId="0" fontId="6" fillId="35" borderId="34" xfId="0" applyFont="1" applyFill="1" applyBorder="1" applyAlignment="1">
      <alignment horizontal="center"/>
    </xf>
    <xf numFmtId="0" fontId="4" fillId="35" borderId="35" xfId="0" applyFont="1" applyFill="1" applyBorder="1" applyAlignment="1">
      <alignment horizontal="center"/>
    </xf>
    <xf numFmtId="0" fontId="4" fillId="35" borderId="36" xfId="0" applyFont="1" applyFill="1" applyBorder="1" applyAlignment="1">
      <alignment/>
    </xf>
    <xf numFmtId="0" fontId="4" fillId="35" borderId="37" xfId="0" applyFont="1" applyFill="1" applyBorder="1" applyAlignment="1">
      <alignment/>
    </xf>
    <xf numFmtId="0" fontId="4" fillId="35" borderId="36" xfId="0" applyFont="1" applyFill="1" applyBorder="1" applyAlignment="1">
      <alignment horizontal="center"/>
    </xf>
    <xf numFmtId="0" fontId="4" fillId="35" borderId="38" xfId="0" applyFont="1" applyFill="1" applyBorder="1" applyAlignment="1">
      <alignment horizontal="center"/>
    </xf>
    <xf numFmtId="0" fontId="4" fillId="35" borderId="37" xfId="0" applyFont="1" applyFill="1" applyBorder="1" applyAlignment="1">
      <alignment horizontal="center"/>
    </xf>
    <xf numFmtId="0" fontId="4" fillId="35" borderId="39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5" borderId="14" xfId="0" applyFont="1" applyFill="1" applyBorder="1" applyAlignment="1">
      <alignment/>
    </xf>
    <xf numFmtId="0" fontId="4" fillId="35" borderId="34" xfId="0" applyFont="1" applyFill="1" applyBorder="1" applyAlignment="1">
      <alignment horizontal="center"/>
    </xf>
    <xf numFmtId="0" fontId="4" fillId="35" borderId="34" xfId="0" applyFont="1" applyFill="1" applyBorder="1" applyAlignment="1">
      <alignment/>
    </xf>
    <xf numFmtId="1" fontId="6" fillId="35" borderId="34" xfId="0" applyNumberFormat="1" applyFont="1" applyFill="1" applyBorder="1" applyAlignment="1">
      <alignment horizontal="center"/>
    </xf>
    <xf numFmtId="192" fontId="6" fillId="35" borderId="34" xfId="0" applyNumberFormat="1" applyFont="1" applyFill="1" applyBorder="1" applyAlignment="1">
      <alignment horizontal="center"/>
    </xf>
    <xf numFmtId="0" fontId="6" fillId="35" borderId="40" xfId="0" applyFont="1" applyFill="1" applyBorder="1" applyAlignment="1">
      <alignment horizontal="center"/>
    </xf>
    <xf numFmtId="0" fontId="4" fillId="35" borderId="27" xfId="0" applyFont="1" applyFill="1" applyBorder="1" applyAlignment="1">
      <alignment/>
    </xf>
    <xf numFmtId="0" fontId="4" fillId="35" borderId="28" xfId="0" applyFont="1" applyFill="1" applyBorder="1" applyAlignment="1">
      <alignment/>
    </xf>
    <xf numFmtId="0" fontId="4" fillId="35" borderId="25" xfId="0" applyFont="1" applyFill="1" applyBorder="1" applyAlignment="1">
      <alignment/>
    </xf>
    <xf numFmtId="0" fontId="4" fillId="35" borderId="26" xfId="0" applyFont="1" applyFill="1" applyBorder="1" applyAlignment="1">
      <alignment/>
    </xf>
    <xf numFmtId="0" fontId="11" fillId="35" borderId="23" xfId="0" applyFont="1" applyFill="1" applyBorder="1" applyAlignment="1">
      <alignment vertical="top" wrapText="1"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Border="1" applyAlignment="1">
      <alignment/>
    </xf>
    <xf numFmtId="0" fontId="0" fillId="0" borderId="21" xfId="0" applyFont="1" applyBorder="1" applyAlignment="1">
      <alignment horizontal="center" vertical="center" textRotation="90" wrapText="1"/>
    </xf>
    <xf numFmtId="0" fontId="0" fillId="0" borderId="22" xfId="0" applyFont="1" applyBorder="1" applyAlignment="1">
      <alignment horizontal="center" vertical="center" textRotation="90" wrapText="1"/>
    </xf>
    <xf numFmtId="0" fontId="1" fillId="0" borderId="41" xfId="0" applyFont="1" applyBorder="1" applyAlignment="1">
      <alignment horizontal="center" vertical="center" textRotation="90" wrapText="1"/>
    </xf>
    <xf numFmtId="0" fontId="13" fillId="0" borderId="42" xfId="0" applyFont="1" applyBorder="1" applyAlignment="1">
      <alignment horizontal="center" vertical="center" textRotation="90" wrapText="1"/>
    </xf>
    <xf numFmtId="0" fontId="13" fillId="0" borderId="43" xfId="0" applyFont="1" applyBorder="1" applyAlignment="1">
      <alignment horizontal="center" vertical="center" textRotation="90" wrapText="1"/>
    </xf>
    <xf numFmtId="0" fontId="13" fillId="0" borderId="44" xfId="0" applyFont="1" applyBorder="1" applyAlignment="1">
      <alignment horizontal="center" vertical="center" textRotation="90" wrapText="1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 textRotation="90"/>
    </xf>
    <xf numFmtId="0" fontId="0" fillId="0" borderId="22" xfId="0" applyFont="1" applyBorder="1" applyAlignment="1">
      <alignment horizontal="left" vertical="center" textRotation="90" wrapText="1"/>
    </xf>
    <xf numFmtId="0" fontId="14" fillId="0" borderId="1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57" fillId="35" borderId="27" xfId="0" applyFont="1" applyFill="1" applyBorder="1" applyAlignment="1">
      <alignment/>
    </xf>
    <xf numFmtId="0" fontId="57" fillId="35" borderId="28" xfId="0" applyFont="1" applyFill="1" applyBorder="1" applyAlignment="1">
      <alignment horizontal="center"/>
    </xf>
    <xf numFmtId="0" fontId="57" fillId="35" borderId="25" xfId="0" applyFont="1" applyFill="1" applyBorder="1" applyAlignment="1">
      <alignment/>
    </xf>
    <xf numFmtId="0" fontId="57" fillId="35" borderId="26" xfId="0" applyFont="1" applyFill="1" applyBorder="1" applyAlignment="1">
      <alignment/>
    </xf>
    <xf numFmtId="0" fontId="58" fillId="35" borderId="0" xfId="0" applyFont="1" applyFill="1" applyAlignment="1">
      <alignment/>
    </xf>
    <xf numFmtId="0" fontId="58" fillId="0" borderId="0" xfId="0" applyFont="1" applyAlignment="1">
      <alignment/>
    </xf>
    <xf numFmtId="192" fontId="6" fillId="35" borderId="46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4" fillId="35" borderId="13" xfId="0" applyFont="1" applyFill="1" applyBorder="1" applyAlignment="1">
      <alignment horizontal="center"/>
    </xf>
    <xf numFmtId="0" fontId="4" fillId="35" borderId="47" xfId="0" applyFont="1" applyFill="1" applyBorder="1" applyAlignment="1">
      <alignment horizontal="center"/>
    </xf>
    <xf numFmtId="0" fontId="4" fillId="35" borderId="48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6" fillId="35" borderId="49" xfId="0" applyFont="1" applyFill="1" applyBorder="1" applyAlignment="1">
      <alignment horizontal="center"/>
    </xf>
    <xf numFmtId="0" fontId="4" fillId="35" borderId="50" xfId="0" applyFont="1" applyFill="1" applyBorder="1" applyAlignment="1">
      <alignment horizontal="center"/>
    </xf>
    <xf numFmtId="0" fontId="4" fillId="35" borderId="51" xfId="0" applyFont="1" applyFill="1" applyBorder="1" applyAlignment="1">
      <alignment horizontal="center"/>
    </xf>
    <xf numFmtId="0" fontId="4" fillId="35" borderId="52" xfId="0" applyFont="1" applyFill="1" applyBorder="1" applyAlignment="1">
      <alignment horizontal="center"/>
    </xf>
    <xf numFmtId="192" fontId="6" fillId="35" borderId="53" xfId="0" applyNumberFormat="1" applyFont="1" applyFill="1" applyBorder="1" applyAlignment="1">
      <alignment horizontal="center"/>
    </xf>
    <xf numFmtId="0" fontId="4" fillId="35" borderId="50" xfId="0" applyFont="1" applyFill="1" applyBorder="1" applyAlignment="1">
      <alignment/>
    </xf>
    <xf numFmtId="0" fontId="4" fillId="35" borderId="52" xfId="0" applyFont="1" applyFill="1" applyBorder="1" applyAlignment="1">
      <alignment/>
    </xf>
    <xf numFmtId="0" fontId="4" fillId="35" borderId="54" xfId="0" applyFont="1" applyFill="1" applyBorder="1" applyAlignment="1">
      <alignment horizontal="center"/>
    </xf>
    <xf numFmtId="0" fontId="6" fillId="35" borderId="54" xfId="0" applyFont="1" applyFill="1" applyBorder="1" applyAlignment="1">
      <alignment horizontal="center"/>
    </xf>
    <xf numFmtId="0" fontId="4" fillId="35" borderId="55" xfId="0" applyFont="1" applyFill="1" applyBorder="1" applyAlignment="1">
      <alignment/>
    </xf>
    <xf numFmtId="0" fontId="4" fillId="35" borderId="56" xfId="0" applyFont="1" applyFill="1" applyBorder="1" applyAlignment="1">
      <alignment horizontal="center"/>
    </xf>
    <xf numFmtId="0" fontId="4" fillId="35" borderId="57" xfId="0" applyFont="1" applyFill="1" applyBorder="1" applyAlignment="1">
      <alignment horizontal="center"/>
    </xf>
    <xf numFmtId="0" fontId="4" fillId="35" borderId="56" xfId="0" applyFont="1" applyFill="1" applyBorder="1" applyAlignment="1">
      <alignment/>
    </xf>
    <xf numFmtId="0" fontId="4" fillId="35" borderId="57" xfId="0" applyFont="1" applyFill="1" applyBorder="1" applyAlignment="1">
      <alignment/>
    </xf>
    <xf numFmtId="0" fontId="4" fillId="35" borderId="47" xfId="0" applyFont="1" applyFill="1" applyBorder="1" applyAlignment="1">
      <alignment/>
    </xf>
    <xf numFmtId="0" fontId="4" fillId="35" borderId="22" xfId="0" applyFont="1" applyFill="1" applyBorder="1" applyAlignment="1">
      <alignment horizontal="center"/>
    </xf>
    <xf numFmtId="0" fontId="0" fillId="35" borderId="58" xfId="0" applyFont="1" applyFill="1" applyBorder="1" applyAlignment="1">
      <alignment/>
    </xf>
    <xf numFmtId="0" fontId="4" fillId="35" borderId="55" xfId="0" applyFont="1" applyFill="1" applyBorder="1" applyAlignment="1">
      <alignment horizontal="center"/>
    </xf>
    <xf numFmtId="0" fontId="4" fillId="35" borderId="59" xfId="0" applyFont="1" applyFill="1" applyBorder="1" applyAlignment="1">
      <alignment/>
    </xf>
    <xf numFmtId="0" fontId="4" fillId="35" borderId="60" xfId="0" applyFont="1" applyFill="1" applyBorder="1" applyAlignment="1">
      <alignment/>
    </xf>
    <xf numFmtId="0" fontId="4" fillId="35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0" fillId="35" borderId="0" xfId="0" applyFill="1" applyBorder="1" applyAlignment="1">
      <alignment horizontal="center"/>
    </xf>
    <xf numFmtId="0" fontId="4" fillId="35" borderId="61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16" fillId="35" borderId="34" xfId="0" applyFont="1" applyFill="1" applyBorder="1" applyAlignment="1">
      <alignment horizontal="center"/>
    </xf>
    <xf numFmtId="1" fontId="16" fillId="35" borderId="15" xfId="0" applyNumberFormat="1" applyFont="1" applyFill="1" applyBorder="1" applyAlignment="1">
      <alignment horizontal="center"/>
    </xf>
    <xf numFmtId="192" fontId="16" fillId="35" borderId="20" xfId="0" applyNumberFormat="1" applyFont="1" applyFill="1" applyBorder="1" applyAlignment="1">
      <alignment horizontal="center"/>
    </xf>
    <xf numFmtId="0" fontId="16" fillId="35" borderId="62" xfId="0" applyFont="1" applyFill="1" applyBorder="1" applyAlignment="1">
      <alignment horizontal="center"/>
    </xf>
    <xf numFmtId="0" fontId="16" fillId="35" borderId="39" xfId="0" applyFont="1" applyFill="1" applyBorder="1" applyAlignment="1">
      <alignment horizontal="center"/>
    </xf>
    <xf numFmtId="0" fontId="16" fillId="35" borderId="0" xfId="0" applyFont="1" applyFill="1" applyBorder="1" applyAlignment="1">
      <alignment horizontal="center"/>
    </xf>
    <xf numFmtId="0" fontId="0" fillId="35" borderId="27" xfId="0" applyFill="1" applyBorder="1" applyAlignment="1">
      <alignment/>
    </xf>
    <xf numFmtId="0" fontId="59" fillId="35" borderId="23" xfId="0" applyFont="1" applyFill="1" applyBorder="1" applyAlignment="1">
      <alignment/>
    </xf>
    <xf numFmtId="0" fontId="60" fillId="35" borderId="23" xfId="0" applyFont="1" applyFill="1" applyBorder="1" applyAlignment="1">
      <alignment horizontal="center"/>
    </xf>
    <xf numFmtId="0" fontId="11" fillId="35" borderId="44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1" fillId="35" borderId="4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35" borderId="28" xfId="0" applyFont="1" applyFill="1" applyBorder="1" applyAlignment="1">
      <alignment horizontal="center" wrapText="1"/>
    </xf>
    <xf numFmtId="0" fontId="4" fillId="35" borderId="24" xfId="0" applyFont="1" applyFill="1" applyBorder="1" applyAlignment="1">
      <alignment horizontal="center" wrapText="1"/>
    </xf>
    <xf numFmtId="0" fontId="4" fillId="35" borderId="27" xfId="0" applyFont="1" applyFill="1" applyBorder="1" applyAlignment="1">
      <alignment horizontal="center" wrapText="1"/>
    </xf>
    <xf numFmtId="0" fontId="17" fillId="35" borderId="63" xfId="0" applyFont="1" applyFill="1" applyBorder="1" applyAlignment="1">
      <alignment horizontal="center"/>
    </xf>
    <xf numFmtId="0" fontId="18" fillId="35" borderId="63" xfId="0" applyFont="1" applyFill="1" applyBorder="1" applyAlignment="1">
      <alignment horizontal="center"/>
    </xf>
    <xf numFmtId="0" fontId="13" fillId="0" borderId="2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64" xfId="0" applyFont="1" applyBorder="1" applyAlignment="1">
      <alignment horizontal="center" vertical="center" textRotation="90" wrapText="1"/>
    </xf>
    <xf numFmtId="0" fontId="0" fillId="0" borderId="65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1" fillId="0" borderId="66" xfId="0" applyFont="1" applyBorder="1" applyAlignment="1">
      <alignment horizontal="center" vertical="center" textRotation="90" wrapText="1"/>
    </xf>
    <xf numFmtId="0" fontId="1" fillId="0" borderId="67" xfId="0" applyFont="1" applyBorder="1" applyAlignment="1">
      <alignment horizontal="center" vertical="center" textRotation="90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 textRotation="90" wrapText="1"/>
    </xf>
    <xf numFmtId="0" fontId="0" fillId="0" borderId="67" xfId="0" applyFont="1" applyBorder="1" applyAlignment="1">
      <alignment horizontal="center" vertical="center" textRotation="90" wrapText="1"/>
    </xf>
    <xf numFmtId="0" fontId="8" fillId="35" borderId="0" xfId="0" applyFont="1" applyFill="1" applyBorder="1" applyAlignment="1">
      <alignment horizontal="left"/>
    </xf>
    <xf numFmtId="0" fontId="9" fillId="35" borderId="0" xfId="0" applyFont="1" applyFill="1" applyBorder="1" applyAlignment="1">
      <alignment horizontal="left"/>
    </xf>
    <xf numFmtId="0" fontId="11" fillId="35" borderId="40" xfId="0" applyFont="1" applyFill="1" applyBorder="1" applyAlignment="1">
      <alignment horizontal="center" vertical="center"/>
    </xf>
    <xf numFmtId="0" fontId="11" fillId="35" borderId="24" xfId="0" applyFont="1" applyFill="1" applyBorder="1" applyAlignment="1">
      <alignment horizontal="center" vertical="center"/>
    </xf>
    <xf numFmtId="0" fontId="11" fillId="35" borderId="29" xfId="0" applyFont="1" applyFill="1" applyBorder="1" applyAlignment="1">
      <alignment horizontal="center" vertical="center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68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69" xfId="0" applyFont="1" applyBorder="1" applyAlignment="1">
      <alignment horizontal="center" vertical="center" textRotation="90" wrapText="1"/>
    </xf>
    <xf numFmtId="0" fontId="0" fillId="0" borderId="70" xfId="0" applyFont="1" applyBorder="1" applyAlignment="1">
      <alignment horizontal="center" vertical="center" textRotation="90"/>
    </xf>
    <xf numFmtId="0" fontId="1" fillId="0" borderId="63" xfId="0" applyFont="1" applyBorder="1" applyAlignment="1">
      <alignment horizontal="center" vertical="center" textRotation="90" wrapText="1"/>
    </xf>
    <xf numFmtId="0" fontId="1" fillId="0" borderId="68" xfId="0" applyFont="1" applyBorder="1" applyAlignment="1">
      <alignment horizontal="center" vertical="center" textRotation="90"/>
    </xf>
    <xf numFmtId="0" fontId="17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4"/>
  <sheetViews>
    <sheetView tabSelected="1" view="pageBreakPreview" zoomScale="86" zoomScaleSheetLayoutView="86" workbookViewId="0" topLeftCell="A1">
      <selection activeCell="A14" sqref="A14:P14"/>
    </sheetView>
  </sheetViews>
  <sheetFormatPr defaultColWidth="9.140625" defaultRowHeight="12.75"/>
  <cols>
    <col min="1" max="1" width="23.421875" style="0" customWidth="1"/>
    <col min="2" max="2" width="8.421875" style="3" customWidth="1"/>
    <col min="3" max="3" width="10.8515625" style="0" customWidth="1"/>
    <col min="6" max="6" width="7.00390625" style="0" customWidth="1"/>
    <col min="7" max="7" width="6.421875" style="0" customWidth="1"/>
    <col min="8" max="8" width="9.8515625" style="0" customWidth="1"/>
    <col min="9" max="9" width="9.421875" style="0" bestFit="1" customWidth="1"/>
    <col min="14" max="14" width="7.140625" style="0" customWidth="1"/>
    <col min="15" max="15" width="6.8515625" style="0" customWidth="1"/>
    <col min="16" max="16" width="7.8515625" style="0" customWidth="1"/>
    <col min="17" max="17" width="11.140625" style="0" customWidth="1"/>
    <col min="18" max="18" width="8.7109375" style="0" customWidth="1"/>
    <col min="19" max="19" width="5.8515625" style="0" customWidth="1"/>
    <col min="20" max="20" width="9.00390625" style="0" customWidth="1"/>
    <col min="21" max="21" width="6.8515625" style="0" customWidth="1"/>
    <col min="22" max="22" width="7.28125" style="0" customWidth="1"/>
    <col min="23" max="23" width="2.57421875" style="0" customWidth="1"/>
  </cols>
  <sheetData>
    <row r="1" spans="1:22" ht="21.75" customHeight="1">
      <c r="A1" s="187" t="s">
        <v>13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</row>
    <row r="2" spans="1:22" ht="15.75" customHeight="1">
      <c r="A2" s="6"/>
      <c r="B2" s="7"/>
      <c r="C2" s="6"/>
      <c r="D2" s="6"/>
      <c r="E2" s="7"/>
      <c r="F2" s="7"/>
      <c r="G2" s="7"/>
      <c r="H2" s="7"/>
      <c r="I2" s="186" t="s">
        <v>14</v>
      </c>
      <c r="J2" s="186"/>
      <c r="K2" s="186"/>
      <c r="L2" s="7"/>
      <c r="M2" s="6"/>
      <c r="N2" s="6"/>
      <c r="O2" s="6"/>
      <c r="P2" s="6"/>
      <c r="Q2" s="6"/>
      <c r="R2" s="6"/>
      <c r="S2" s="6"/>
      <c r="T2" s="17"/>
      <c r="U2" s="6"/>
      <c r="V2" s="6"/>
    </row>
    <row r="3" spans="1:22" ht="20.25" customHeight="1">
      <c r="A3" s="165" t="s">
        <v>55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</row>
    <row r="4" spans="1:22" ht="15">
      <c r="A4" s="6"/>
      <c r="C4" s="8" t="s">
        <v>54</v>
      </c>
      <c r="D4" s="7">
        <v>2</v>
      </c>
      <c r="E4" s="13" t="s">
        <v>15</v>
      </c>
      <c r="F4" s="8"/>
      <c r="G4" s="6"/>
      <c r="I4" s="12"/>
      <c r="J4" s="12"/>
      <c r="M4" s="6"/>
      <c r="N4" s="6"/>
      <c r="O4" s="10" t="s">
        <v>56</v>
      </c>
      <c r="P4" s="10"/>
      <c r="Q4" s="8"/>
      <c r="R4" s="8"/>
      <c r="S4" s="6"/>
      <c r="T4" s="6"/>
      <c r="U4" s="6"/>
      <c r="V4" s="6"/>
    </row>
    <row r="5" spans="1:22" ht="15.75" thickBot="1">
      <c r="A5" s="6"/>
      <c r="C5" s="15"/>
      <c r="D5" s="16"/>
      <c r="E5" s="16"/>
      <c r="F5" s="1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3" ht="34.5" customHeight="1" thickBot="1">
      <c r="A6" s="182" t="s">
        <v>33</v>
      </c>
      <c r="B6" s="171" t="s">
        <v>20</v>
      </c>
      <c r="C6" s="175" t="s">
        <v>17</v>
      </c>
      <c r="D6" s="171" t="s">
        <v>18</v>
      </c>
      <c r="E6" s="184" t="s">
        <v>19</v>
      </c>
      <c r="F6" s="173" t="s">
        <v>0</v>
      </c>
      <c r="G6" s="174"/>
      <c r="H6" s="162" t="s">
        <v>1</v>
      </c>
      <c r="I6" s="163"/>
      <c r="J6" s="163"/>
      <c r="K6" s="163"/>
      <c r="L6" s="164"/>
      <c r="M6" s="162" t="s">
        <v>2</v>
      </c>
      <c r="N6" s="163"/>
      <c r="O6" s="163"/>
      <c r="P6" s="164"/>
      <c r="Q6" s="171" t="s">
        <v>27</v>
      </c>
      <c r="R6" s="191" t="s">
        <v>28</v>
      </c>
      <c r="S6" s="189" t="s">
        <v>16</v>
      </c>
      <c r="T6" s="167" t="s">
        <v>26</v>
      </c>
      <c r="U6" s="169" t="s">
        <v>6</v>
      </c>
      <c r="V6" s="170"/>
      <c r="W6" s="1"/>
    </row>
    <row r="7" spans="1:23" ht="97.5" customHeight="1" thickBot="1">
      <c r="A7" s="183"/>
      <c r="B7" s="172"/>
      <c r="C7" s="176"/>
      <c r="D7" s="172"/>
      <c r="E7" s="185"/>
      <c r="F7" s="90" t="s">
        <v>21</v>
      </c>
      <c r="G7" s="91" t="s">
        <v>22</v>
      </c>
      <c r="H7" s="92" t="s">
        <v>23</v>
      </c>
      <c r="I7" s="93" t="s">
        <v>29</v>
      </c>
      <c r="J7" s="94" t="s">
        <v>32</v>
      </c>
      <c r="K7" s="94" t="s">
        <v>30</v>
      </c>
      <c r="L7" s="95" t="s">
        <v>31</v>
      </c>
      <c r="M7" s="92" t="s">
        <v>24</v>
      </c>
      <c r="N7" s="96" t="s">
        <v>3</v>
      </c>
      <c r="O7" s="97" t="s">
        <v>4</v>
      </c>
      <c r="P7" s="98" t="s">
        <v>5</v>
      </c>
      <c r="Q7" s="172"/>
      <c r="R7" s="192"/>
      <c r="S7" s="190"/>
      <c r="T7" s="168"/>
      <c r="U7" s="99" t="s">
        <v>7</v>
      </c>
      <c r="V7" s="100" t="s">
        <v>25</v>
      </c>
      <c r="W7" s="1"/>
    </row>
    <row r="8" spans="1:23" s="103" customFormat="1" ht="14.25" customHeight="1" thickBot="1">
      <c r="A8" s="101">
        <v>1</v>
      </c>
      <c r="B8" s="101">
        <v>2</v>
      </c>
      <c r="C8" s="101">
        <v>3</v>
      </c>
      <c r="D8" s="101">
        <v>4</v>
      </c>
      <c r="E8" s="101">
        <v>5</v>
      </c>
      <c r="F8" s="101">
        <v>6</v>
      </c>
      <c r="G8" s="101">
        <v>7</v>
      </c>
      <c r="H8" s="101">
        <v>8</v>
      </c>
      <c r="I8" s="101">
        <v>9</v>
      </c>
      <c r="J8" s="101">
        <v>10</v>
      </c>
      <c r="K8" s="101">
        <v>11</v>
      </c>
      <c r="L8" s="101">
        <v>12</v>
      </c>
      <c r="M8" s="101">
        <v>13</v>
      </c>
      <c r="N8" s="101">
        <v>14</v>
      </c>
      <c r="O8" s="101">
        <v>15</v>
      </c>
      <c r="P8" s="101">
        <v>16</v>
      </c>
      <c r="Q8" s="101">
        <v>17</v>
      </c>
      <c r="R8" s="101">
        <v>18</v>
      </c>
      <c r="S8" s="101">
        <v>19</v>
      </c>
      <c r="T8" s="101">
        <v>20</v>
      </c>
      <c r="U8" s="101">
        <v>21</v>
      </c>
      <c r="V8" s="101">
        <v>22</v>
      </c>
      <c r="W8" s="102"/>
    </row>
    <row r="9" spans="1:23" ht="18" customHeight="1">
      <c r="A9" s="193" t="s">
        <v>57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2"/>
    </row>
    <row r="10" spans="1:23" ht="15.75" customHeight="1">
      <c r="A10" s="28" t="s">
        <v>43</v>
      </c>
      <c r="B10" s="29">
        <v>2</v>
      </c>
      <c r="C10" s="30"/>
      <c r="D10" s="29">
        <f>B10-C10</f>
        <v>2</v>
      </c>
      <c r="E10" s="31">
        <v>2</v>
      </c>
      <c r="F10" s="39"/>
      <c r="G10" s="40"/>
      <c r="H10" s="29">
        <v>2</v>
      </c>
      <c r="I10" s="32"/>
      <c r="J10" s="33">
        <v>2</v>
      </c>
      <c r="K10" s="33"/>
      <c r="L10" s="34"/>
      <c r="M10" s="29"/>
      <c r="N10" s="32"/>
      <c r="O10" s="33"/>
      <c r="P10" s="34"/>
      <c r="Q10" s="35">
        <f>H10*100/D10</f>
        <v>100</v>
      </c>
      <c r="R10" s="36">
        <f>SUM(I10+J10)*100/E10</f>
        <v>100</v>
      </c>
      <c r="S10" s="37"/>
      <c r="T10" s="38"/>
      <c r="U10" s="39"/>
      <c r="V10" s="40"/>
      <c r="W10" s="140"/>
    </row>
    <row r="11" spans="1:23" s="18" customFormat="1" ht="15.75">
      <c r="A11" s="28" t="s">
        <v>45</v>
      </c>
      <c r="B11" s="29">
        <v>6</v>
      </c>
      <c r="C11" s="30"/>
      <c r="D11" s="29">
        <f>B11-C11</f>
        <v>6</v>
      </c>
      <c r="E11" s="31">
        <v>6</v>
      </c>
      <c r="F11" s="39"/>
      <c r="G11" s="40"/>
      <c r="H11" s="29">
        <v>6</v>
      </c>
      <c r="I11" s="32"/>
      <c r="J11" s="33">
        <v>4</v>
      </c>
      <c r="K11" s="33">
        <v>1</v>
      </c>
      <c r="L11" s="34">
        <v>1</v>
      </c>
      <c r="M11" s="29"/>
      <c r="N11" s="32"/>
      <c r="O11" s="33"/>
      <c r="P11" s="34"/>
      <c r="Q11" s="35">
        <v>100</v>
      </c>
      <c r="R11" s="36">
        <f>SUM(I11+J11)*100/E11</f>
        <v>66.66666666666667</v>
      </c>
      <c r="S11" s="37"/>
      <c r="T11" s="38"/>
      <c r="U11" s="39"/>
      <c r="V11" s="40"/>
      <c r="W11" s="86"/>
    </row>
    <row r="12" spans="1:23" s="18" customFormat="1" ht="15.75">
      <c r="A12" s="28" t="s">
        <v>53</v>
      </c>
      <c r="B12" s="29">
        <v>4</v>
      </c>
      <c r="C12" s="30"/>
      <c r="D12" s="29">
        <f>B12-C12</f>
        <v>4</v>
      </c>
      <c r="E12" s="31">
        <v>4</v>
      </c>
      <c r="F12" s="39"/>
      <c r="G12" s="40"/>
      <c r="H12" s="29">
        <v>4</v>
      </c>
      <c r="I12" s="32"/>
      <c r="J12" s="33"/>
      <c r="K12" s="33">
        <v>4</v>
      </c>
      <c r="L12" s="34"/>
      <c r="M12" s="29">
        <f>SUM(N12:P12)</f>
        <v>0</v>
      </c>
      <c r="N12" s="32"/>
      <c r="O12" s="33"/>
      <c r="P12" s="34"/>
      <c r="Q12" s="35">
        <f>H12*100/D12</f>
        <v>100</v>
      </c>
      <c r="R12" s="36">
        <f>SUM(I12+J12)*100/E12</f>
        <v>0</v>
      </c>
      <c r="S12" s="37"/>
      <c r="T12" s="38"/>
      <c r="U12" s="39"/>
      <c r="V12" s="40"/>
      <c r="W12" s="86"/>
    </row>
    <row r="13" spans="1:23" s="18" customFormat="1" ht="16.5" thickBot="1">
      <c r="A13" s="25" t="s">
        <v>39</v>
      </c>
      <c r="B13" s="26">
        <v>21</v>
      </c>
      <c r="C13" s="124"/>
      <c r="D13" s="26">
        <f>B13-C13</f>
        <v>21</v>
      </c>
      <c r="E13" s="125">
        <v>21</v>
      </c>
      <c r="F13" s="113"/>
      <c r="G13" s="126"/>
      <c r="H13" s="26">
        <v>19</v>
      </c>
      <c r="I13" s="127">
        <v>3</v>
      </c>
      <c r="J13" s="114">
        <v>8</v>
      </c>
      <c r="K13" s="114">
        <v>7</v>
      </c>
      <c r="L13" s="128">
        <v>4</v>
      </c>
      <c r="M13" s="26">
        <v>2</v>
      </c>
      <c r="N13" s="127"/>
      <c r="O13" s="114"/>
      <c r="P13" s="128">
        <v>1</v>
      </c>
      <c r="Q13" s="27">
        <f>H13*100/D13</f>
        <v>90.47619047619048</v>
      </c>
      <c r="R13" s="110">
        <f>SUM(I13+J13)*100/E13</f>
        <v>52.38095238095238</v>
      </c>
      <c r="S13" s="129"/>
      <c r="T13" s="130"/>
      <c r="U13" s="131"/>
      <c r="V13" s="126"/>
      <c r="W13" s="86"/>
    </row>
    <row r="14" spans="1:23" s="109" customFormat="1" ht="16.5" thickBot="1">
      <c r="A14" s="150" t="s">
        <v>9</v>
      </c>
      <c r="B14" s="151">
        <f>SUM(B10:B13)</f>
        <v>33</v>
      </c>
      <c r="C14" s="151">
        <f aca="true" t="shared" si="0" ref="C14:P14">SUM(C10:C13)</f>
        <v>0</v>
      </c>
      <c r="D14" s="151">
        <f t="shared" si="0"/>
        <v>33</v>
      </c>
      <c r="E14" s="151">
        <f t="shared" si="0"/>
        <v>33</v>
      </c>
      <c r="F14" s="151">
        <f t="shared" si="0"/>
        <v>0</v>
      </c>
      <c r="G14" s="151">
        <f t="shared" si="0"/>
        <v>0</v>
      </c>
      <c r="H14" s="151">
        <f t="shared" si="0"/>
        <v>31</v>
      </c>
      <c r="I14" s="151">
        <f t="shared" si="0"/>
        <v>3</v>
      </c>
      <c r="J14" s="151">
        <f t="shared" si="0"/>
        <v>14</v>
      </c>
      <c r="K14" s="151">
        <f t="shared" si="0"/>
        <v>12</v>
      </c>
      <c r="L14" s="151">
        <f t="shared" si="0"/>
        <v>5</v>
      </c>
      <c r="M14" s="151">
        <f t="shared" si="0"/>
        <v>2</v>
      </c>
      <c r="N14" s="151">
        <f t="shared" si="0"/>
        <v>0</v>
      </c>
      <c r="O14" s="151">
        <f t="shared" si="0"/>
        <v>0</v>
      </c>
      <c r="P14" s="151">
        <f t="shared" si="0"/>
        <v>1</v>
      </c>
      <c r="Q14" s="27">
        <f>H14*100/D14</f>
        <v>93.93939393939394</v>
      </c>
      <c r="R14" s="110">
        <f>SUM(I14+J14)*100/E14</f>
        <v>51.515151515151516</v>
      </c>
      <c r="S14" s="104"/>
      <c r="T14" s="105"/>
      <c r="U14" s="106"/>
      <c r="V14" s="107"/>
      <c r="W14" s="108"/>
    </row>
    <row r="15" spans="1:23" ht="18" customHeight="1">
      <c r="A15" s="160" t="s">
        <v>58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40"/>
    </row>
    <row r="16" spans="1:23" ht="15.75" customHeight="1">
      <c r="A16" s="28" t="s">
        <v>43</v>
      </c>
      <c r="B16" s="29">
        <v>4</v>
      </c>
      <c r="C16" s="30"/>
      <c r="D16" s="29">
        <f>B16-C16</f>
        <v>4</v>
      </c>
      <c r="E16" s="31">
        <v>4</v>
      </c>
      <c r="F16" s="39"/>
      <c r="G16" s="40"/>
      <c r="H16" s="29">
        <v>4</v>
      </c>
      <c r="I16" s="32">
        <v>1</v>
      </c>
      <c r="J16" s="33">
        <v>3</v>
      </c>
      <c r="K16" s="33"/>
      <c r="L16" s="34"/>
      <c r="M16" s="29"/>
      <c r="N16" s="32"/>
      <c r="O16" s="33"/>
      <c r="P16" s="34"/>
      <c r="Q16" s="35">
        <f>H16*100/D16</f>
        <v>100</v>
      </c>
      <c r="R16" s="36">
        <f>SUM(I16+J16)*100/E16</f>
        <v>100</v>
      </c>
      <c r="S16" s="37"/>
      <c r="T16" s="38"/>
      <c r="U16" s="39"/>
      <c r="V16" s="40"/>
      <c r="W16" s="140"/>
    </row>
    <row r="17" spans="1:23" ht="15.75" customHeight="1">
      <c r="A17" s="25" t="s">
        <v>39</v>
      </c>
      <c r="B17" s="29">
        <v>5</v>
      </c>
      <c r="C17" s="30"/>
      <c r="D17" s="29">
        <v>5</v>
      </c>
      <c r="E17" s="31">
        <v>5</v>
      </c>
      <c r="F17" s="39"/>
      <c r="G17" s="40"/>
      <c r="H17" s="29">
        <v>5</v>
      </c>
      <c r="I17" s="32"/>
      <c r="J17" s="33">
        <v>3</v>
      </c>
      <c r="K17" s="33">
        <v>1</v>
      </c>
      <c r="L17" s="34">
        <v>1</v>
      </c>
      <c r="M17" s="29"/>
      <c r="N17" s="32"/>
      <c r="O17" s="33"/>
      <c r="P17" s="34"/>
      <c r="Q17" s="35">
        <f>H17*100/D17</f>
        <v>100</v>
      </c>
      <c r="R17" s="36">
        <f>SUM(I17+J17)*100/E17</f>
        <v>60</v>
      </c>
      <c r="S17" s="37"/>
      <c r="T17" s="38"/>
      <c r="U17" s="39"/>
      <c r="V17" s="40"/>
      <c r="W17" s="140"/>
    </row>
    <row r="18" spans="1:23" s="18" customFormat="1" ht="15.75">
      <c r="A18" s="28" t="s">
        <v>53</v>
      </c>
      <c r="B18" s="29">
        <v>2</v>
      </c>
      <c r="C18" s="30"/>
      <c r="D18" s="29">
        <f>B18-C18</f>
        <v>2</v>
      </c>
      <c r="E18" s="31">
        <v>2</v>
      </c>
      <c r="F18" s="39"/>
      <c r="G18" s="40"/>
      <c r="H18" s="29">
        <v>2</v>
      </c>
      <c r="I18" s="32"/>
      <c r="J18" s="33">
        <v>1</v>
      </c>
      <c r="K18" s="33">
        <v>1</v>
      </c>
      <c r="L18" s="34"/>
      <c r="M18" s="29">
        <f>SUM(N18:P18)</f>
        <v>0</v>
      </c>
      <c r="N18" s="32"/>
      <c r="O18" s="33"/>
      <c r="P18" s="34"/>
      <c r="Q18" s="35">
        <f>H18*100/D18</f>
        <v>100</v>
      </c>
      <c r="R18" s="36">
        <f>SUM(I18+J18)*100/E18</f>
        <v>50</v>
      </c>
      <c r="S18" s="37"/>
      <c r="T18" s="38"/>
      <c r="U18" s="39"/>
      <c r="V18" s="40"/>
      <c r="W18" s="86"/>
    </row>
    <row r="19" spans="1:23" s="18" customFormat="1" ht="15.75">
      <c r="A19" s="28"/>
      <c r="B19" s="29"/>
      <c r="C19" s="30"/>
      <c r="D19" s="29"/>
      <c r="E19" s="31"/>
      <c r="F19" s="141"/>
      <c r="G19" s="142"/>
      <c r="H19" s="29"/>
      <c r="I19" s="30"/>
      <c r="J19" s="30"/>
      <c r="K19" s="30"/>
      <c r="L19" s="30"/>
      <c r="M19" s="29"/>
      <c r="N19" s="30"/>
      <c r="O19" s="30"/>
      <c r="P19" s="30"/>
      <c r="Q19" s="35" t="e">
        <f>H19*100/D19</f>
        <v>#DIV/0!</v>
      </c>
      <c r="R19" s="36" t="e">
        <f>SUM(I19+J19)*100/E19</f>
        <v>#DIV/0!</v>
      </c>
      <c r="S19" s="37"/>
      <c r="T19" s="38"/>
      <c r="U19" s="39"/>
      <c r="V19" s="40"/>
      <c r="W19" s="86"/>
    </row>
    <row r="20" spans="1:23" s="111" customFormat="1" ht="15.75" customHeight="1" thickBot="1">
      <c r="A20" s="143"/>
      <c r="B20" s="143">
        <f aca="true" t="shared" si="1" ref="B20:P20">SUM(B16:B19)</f>
        <v>11</v>
      </c>
      <c r="C20" s="143">
        <f t="shared" si="1"/>
        <v>0</v>
      </c>
      <c r="D20" s="143">
        <f t="shared" si="1"/>
        <v>11</v>
      </c>
      <c r="E20" s="143">
        <f t="shared" si="1"/>
        <v>11</v>
      </c>
      <c r="F20" s="143">
        <f t="shared" si="1"/>
        <v>0</v>
      </c>
      <c r="G20" s="143">
        <f t="shared" si="1"/>
        <v>0</v>
      </c>
      <c r="H20" s="143">
        <f t="shared" si="1"/>
        <v>11</v>
      </c>
      <c r="I20" s="143">
        <f t="shared" si="1"/>
        <v>1</v>
      </c>
      <c r="J20" s="143">
        <f t="shared" si="1"/>
        <v>7</v>
      </c>
      <c r="K20" s="143">
        <f t="shared" si="1"/>
        <v>2</v>
      </c>
      <c r="L20" s="143">
        <f t="shared" si="1"/>
        <v>1</v>
      </c>
      <c r="M20" s="143">
        <f t="shared" si="1"/>
        <v>0</v>
      </c>
      <c r="N20" s="143">
        <f t="shared" si="1"/>
        <v>0</v>
      </c>
      <c r="O20" s="143">
        <f t="shared" si="1"/>
        <v>0</v>
      </c>
      <c r="P20" s="143">
        <f t="shared" si="1"/>
        <v>0</v>
      </c>
      <c r="Q20" s="144">
        <f>H20*100/D20</f>
        <v>100</v>
      </c>
      <c r="R20" s="145">
        <f>SUM(I20+J20)*100/E20</f>
        <v>72.72727272727273</v>
      </c>
      <c r="S20" s="146"/>
      <c r="T20" s="147"/>
      <c r="U20" s="146"/>
      <c r="V20" s="147"/>
      <c r="W20" s="148"/>
    </row>
    <row r="21" spans="1:23" ht="15.75" customHeight="1" thickBot="1">
      <c r="A21" s="179" t="s">
        <v>8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1"/>
      <c r="W21" s="86"/>
    </row>
    <row r="22" spans="1:23" s="18" customFormat="1" ht="15.75">
      <c r="A22" s="20" t="s">
        <v>35</v>
      </c>
      <c r="B22" s="21">
        <v>32</v>
      </c>
      <c r="C22" s="116"/>
      <c r="D22" s="21">
        <f>B22-C22</f>
        <v>32</v>
      </c>
      <c r="E22" s="117">
        <v>32</v>
      </c>
      <c r="F22" s="112"/>
      <c r="G22" s="22"/>
      <c r="H22" s="21">
        <v>32</v>
      </c>
      <c r="I22" s="118">
        <v>3</v>
      </c>
      <c r="J22" s="119">
        <v>20</v>
      </c>
      <c r="K22" s="119">
        <v>8</v>
      </c>
      <c r="L22" s="120">
        <v>1</v>
      </c>
      <c r="M22" s="21"/>
      <c r="N22" s="118"/>
      <c r="O22" s="119"/>
      <c r="P22" s="120"/>
      <c r="Q22" s="23">
        <f>H22*100/D22</f>
        <v>100</v>
      </c>
      <c r="R22" s="121">
        <f>SUM(I22+J22)*100/E22</f>
        <v>71.875</v>
      </c>
      <c r="S22" s="122"/>
      <c r="T22" s="123"/>
      <c r="U22" s="24"/>
      <c r="V22" s="22"/>
      <c r="W22" s="86"/>
    </row>
    <row r="23" spans="1:23" s="18" customFormat="1" ht="15.75">
      <c r="A23" s="25" t="s">
        <v>39</v>
      </c>
      <c r="B23" s="26">
        <v>110</v>
      </c>
      <c r="C23" s="124"/>
      <c r="D23" s="26">
        <f>B23-C23</f>
        <v>110</v>
      </c>
      <c r="E23" s="125">
        <v>110</v>
      </c>
      <c r="F23" s="113"/>
      <c r="G23" s="126"/>
      <c r="H23" s="26">
        <v>106</v>
      </c>
      <c r="I23" s="127">
        <v>8</v>
      </c>
      <c r="J23" s="114">
        <v>46</v>
      </c>
      <c r="K23" s="114">
        <v>32</v>
      </c>
      <c r="L23" s="128">
        <v>20</v>
      </c>
      <c r="M23" s="26">
        <v>4</v>
      </c>
      <c r="N23" s="127"/>
      <c r="O23" s="114">
        <v>2</v>
      </c>
      <c r="P23" s="128">
        <v>2</v>
      </c>
      <c r="Q23" s="27">
        <f>H23*100/D23</f>
        <v>96.36363636363636</v>
      </c>
      <c r="R23" s="110">
        <f>SUM(I23+J23)*100/E23</f>
        <v>49.09090909090909</v>
      </c>
      <c r="S23" s="129"/>
      <c r="T23" s="130"/>
      <c r="U23" s="131"/>
      <c r="V23" s="126"/>
      <c r="W23" s="86"/>
    </row>
    <row r="24" spans="1:23" s="18" customFormat="1" ht="15.75">
      <c r="A24" s="28" t="s">
        <v>34</v>
      </c>
      <c r="B24" s="29">
        <v>93</v>
      </c>
      <c r="C24" s="30"/>
      <c r="D24" s="29">
        <f>B24-C24</f>
        <v>93</v>
      </c>
      <c r="E24" s="31">
        <v>93</v>
      </c>
      <c r="F24" s="115"/>
      <c r="G24" s="132"/>
      <c r="H24" s="29">
        <v>93</v>
      </c>
      <c r="I24" s="32"/>
      <c r="J24" s="33">
        <v>56</v>
      </c>
      <c r="K24" s="33">
        <v>12</v>
      </c>
      <c r="L24" s="34">
        <v>22</v>
      </c>
      <c r="M24" s="29"/>
      <c r="N24" s="32"/>
      <c r="O24" s="33"/>
      <c r="P24" s="34"/>
      <c r="Q24" s="35">
        <f>H24*100/D24</f>
        <v>100</v>
      </c>
      <c r="R24" s="36">
        <f>SUM(I24+J24)*100/E24</f>
        <v>60.215053763440864</v>
      </c>
      <c r="S24" s="37"/>
      <c r="T24" s="38"/>
      <c r="U24" s="39"/>
      <c r="V24" s="40"/>
      <c r="W24" s="86"/>
    </row>
    <row r="25" spans="1:23" s="18" customFormat="1" ht="15.75">
      <c r="A25" s="28" t="s">
        <v>40</v>
      </c>
      <c r="B25" s="29">
        <v>72</v>
      </c>
      <c r="C25" s="30"/>
      <c r="D25" s="29">
        <f aca="true" t="shared" si="2" ref="D25:D32">B25-C25</f>
        <v>72</v>
      </c>
      <c r="E25" s="31">
        <v>72</v>
      </c>
      <c r="F25" s="39"/>
      <c r="G25" s="132"/>
      <c r="H25" s="29">
        <v>72</v>
      </c>
      <c r="I25" s="32">
        <v>6</v>
      </c>
      <c r="J25" s="33">
        <v>26</v>
      </c>
      <c r="K25" s="33">
        <v>33</v>
      </c>
      <c r="L25" s="34">
        <v>7</v>
      </c>
      <c r="M25" s="29">
        <f aca="true" t="shared" si="3" ref="M25:M31">SUM(N25:P25)</f>
        <v>0</v>
      </c>
      <c r="N25" s="32"/>
      <c r="O25" s="33"/>
      <c r="P25" s="34"/>
      <c r="Q25" s="35">
        <f aca="true" t="shared" si="4" ref="Q25:Q32">H25*100/D25</f>
        <v>100</v>
      </c>
      <c r="R25" s="36">
        <f aca="true" t="shared" si="5" ref="R25:R32">SUM(I25+J25)*100/E25</f>
        <v>44.44444444444444</v>
      </c>
      <c r="S25" s="37"/>
      <c r="T25" s="38"/>
      <c r="U25" s="39"/>
      <c r="V25" s="40"/>
      <c r="W25" s="86"/>
    </row>
    <row r="26" spans="1:23" s="18" customFormat="1" ht="15.75">
      <c r="A26" s="28" t="s">
        <v>41</v>
      </c>
      <c r="B26" s="29">
        <v>65</v>
      </c>
      <c r="C26" s="30"/>
      <c r="D26" s="29">
        <v>65</v>
      </c>
      <c r="E26" s="31">
        <v>65</v>
      </c>
      <c r="F26" s="39"/>
      <c r="G26" s="132">
        <v>1</v>
      </c>
      <c r="H26" s="29">
        <v>64</v>
      </c>
      <c r="I26" s="32">
        <v>6</v>
      </c>
      <c r="J26" s="33">
        <v>39</v>
      </c>
      <c r="K26" s="33">
        <v>19</v>
      </c>
      <c r="L26" s="34"/>
      <c r="M26" s="29">
        <f t="shared" si="3"/>
        <v>0</v>
      </c>
      <c r="N26" s="32"/>
      <c r="O26" s="33"/>
      <c r="P26" s="34"/>
      <c r="Q26" s="35">
        <f t="shared" si="4"/>
        <v>98.46153846153847</v>
      </c>
      <c r="R26" s="36">
        <f t="shared" si="5"/>
        <v>69.23076923076923</v>
      </c>
      <c r="S26" s="37"/>
      <c r="T26" s="38"/>
      <c r="U26" s="39"/>
      <c r="V26" s="40"/>
      <c r="W26" s="86"/>
    </row>
    <row r="27" spans="1:23" s="18" customFormat="1" ht="15.75">
      <c r="A27" s="28" t="s">
        <v>42</v>
      </c>
      <c r="B27" s="29">
        <v>76</v>
      </c>
      <c r="C27" s="30"/>
      <c r="D27" s="29">
        <f t="shared" si="2"/>
        <v>76</v>
      </c>
      <c r="E27" s="31">
        <v>76</v>
      </c>
      <c r="F27" s="39"/>
      <c r="G27" s="132"/>
      <c r="H27" s="29">
        <v>75</v>
      </c>
      <c r="I27" s="32">
        <v>5</v>
      </c>
      <c r="J27" s="33">
        <v>25</v>
      </c>
      <c r="K27" s="33">
        <v>37</v>
      </c>
      <c r="L27" s="34">
        <v>8</v>
      </c>
      <c r="M27" s="29">
        <v>1</v>
      </c>
      <c r="N27" s="32"/>
      <c r="O27" s="33"/>
      <c r="P27" s="34">
        <v>1</v>
      </c>
      <c r="Q27" s="35">
        <f t="shared" si="4"/>
        <v>98.6842105263158</v>
      </c>
      <c r="R27" s="36">
        <v>39</v>
      </c>
      <c r="S27" s="37"/>
      <c r="T27" s="38"/>
      <c r="U27" s="39"/>
      <c r="V27" s="40"/>
      <c r="W27" s="86"/>
    </row>
    <row r="28" spans="1:23" s="18" customFormat="1" ht="15.75">
      <c r="A28" s="28" t="s">
        <v>43</v>
      </c>
      <c r="B28" s="29">
        <v>71</v>
      </c>
      <c r="C28" s="30"/>
      <c r="D28" s="29">
        <f t="shared" si="2"/>
        <v>71</v>
      </c>
      <c r="E28" s="31">
        <v>71</v>
      </c>
      <c r="F28" s="39"/>
      <c r="G28" s="40"/>
      <c r="H28" s="29">
        <v>71</v>
      </c>
      <c r="I28" s="32">
        <v>2</v>
      </c>
      <c r="J28" s="33">
        <v>37</v>
      </c>
      <c r="K28" s="33">
        <v>19</v>
      </c>
      <c r="L28" s="34">
        <v>13</v>
      </c>
      <c r="M28" s="29">
        <v>0</v>
      </c>
      <c r="N28" s="32"/>
      <c r="O28" s="33"/>
      <c r="P28" s="34"/>
      <c r="Q28" s="35">
        <f t="shared" si="4"/>
        <v>100</v>
      </c>
      <c r="R28" s="36">
        <f t="shared" si="5"/>
        <v>54.929577464788736</v>
      </c>
      <c r="S28" s="37"/>
      <c r="T28" s="38"/>
      <c r="U28" s="39"/>
      <c r="V28" s="40"/>
      <c r="W28" s="86"/>
    </row>
    <row r="29" spans="1:23" s="18" customFormat="1" ht="15.75">
      <c r="A29" s="28" t="s">
        <v>44</v>
      </c>
      <c r="B29" s="29">
        <v>40</v>
      </c>
      <c r="C29" s="30"/>
      <c r="D29" s="29">
        <f t="shared" si="2"/>
        <v>40</v>
      </c>
      <c r="E29" s="31">
        <v>40</v>
      </c>
      <c r="F29" s="39"/>
      <c r="G29" s="40"/>
      <c r="H29" s="29">
        <v>40</v>
      </c>
      <c r="I29" s="32"/>
      <c r="J29" s="33">
        <v>20</v>
      </c>
      <c r="K29" s="33">
        <v>17</v>
      </c>
      <c r="L29" s="34">
        <v>3</v>
      </c>
      <c r="M29" s="29">
        <v>0</v>
      </c>
      <c r="N29" s="32"/>
      <c r="O29" s="33"/>
      <c r="P29" s="34"/>
      <c r="Q29" s="35">
        <f t="shared" si="4"/>
        <v>100</v>
      </c>
      <c r="R29" s="36">
        <f t="shared" si="5"/>
        <v>50</v>
      </c>
      <c r="S29" s="37"/>
      <c r="T29" s="38"/>
      <c r="U29" s="39"/>
      <c r="V29" s="40"/>
      <c r="W29" s="86"/>
    </row>
    <row r="30" spans="1:23" s="18" customFormat="1" ht="15.75">
      <c r="A30" s="28" t="s">
        <v>45</v>
      </c>
      <c r="B30" s="29">
        <v>88</v>
      </c>
      <c r="C30" s="30"/>
      <c r="D30" s="29">
        <f t="shared" si="2"/>
        <v>88</v>
      </c>
      <c r="E30" s="31">
        <v>88</v>
      </c>
      <c r="F30" s="39"/>
      <c r="G30" s="40"/>
      <c r="H30" s="29">
        <v>88</v>
      </c>
      <c r="I30" s="32">
        <v>3</v>
      </c>
      <c r="J30" s="33">
        <v>44</v>
      </c>
      <c r="K30" s="33">
        <v>25</v>
      </c>
      <c r="L30" s="34">
        <v>16</v>
      </c>
      <c r="M30" s="29"/>
      <c r="N30" s="32"/>
      <c r="O30" s="33"/>
      <c r="P30" s="34"/>
      <c r="Q30" s="35">
        <v>100</v>
      </c>
      <c r="R30" s="36">
        <f t="shared" si="5"/>
        <v>53.40909090909091</v>
      </c>
      <c r="S30" s="37"/>
      <c r="T30" s="38"/>
      <c r="U30" s="39"/>
      <c r="V30" s="40"/>
      <c r="W30" s="86"/>
    </row>
    <row r="31" spans="1:23" s="18" customFormat="1" ht="15.75">
      <c r="A31" s="28" t="s">
        <v>46</v>
      </c>
      <c r="B31" s="29">
        <v>64</v>
      </c>
      <c r="C31" s="30"/>
      <c r="D31" s="29">
        <f t="shared" si="2"/>
        <v>64</v>
      </c>
      <c r="E31" s="31">
        <v>64</v>
      </c>
      <c r="F31" s="39"/>
      <c r="G31" s="40">
        <v>1</v>
      </c>
      <c r="H31" s="29">
        <v>64</v>
      </c>
      <c r="I31" s="32">
        <v>1</v>
      </c>
      <c r="J31" s="33">
        <v>24</v>
      </c>
      <c r="K31" s="33">
        <v>34</v>
      </c>
      <c r="L31" s="34">
        <v>4</v>
      </c>
      <c r="M31" s="29">
        <f t="shared" si="3"/>
        <v>0</v>
      </c>
      <c r="N31" s="32"/>
      <c r="O31" s="33"/>
      <c r="P31" s="34"/>
      <c r="Q31" s="35">
        <f t="shared" si="4"/>
        <v>100</v>
      </c>
      <c r="R31" s="36">
        <f t="shared" si="5"/>
        <v>39.0625</v>
      </c>
      <c r="S31" s="37"/>
      <c r="T31" s="38"/>
      <c r="U31" s="39"/>
      <c r="V31" s="40"/>
      <c r="W31" s="86"/>
    </row>
    <row r="32" spans="1:23" s="18" customFormat="1" ht="15.75">
      <c r="A32" s="28" t="s">
        <v>52</v>
      </c>
      <c r="B32" s="29">
        <v>140</v>
      </c>
      <c r="C32" s="30"/>
      <c r="D32" s="29">
        <f t="shared" si="2"/>
        <v>140</v>
      </c>
      <c r="E32" s="31">
        <v>140</v>
      </c>
      <c r="F32" s="39"/>
      <c r="G32" s="40"/>
      <c r="H32" s="29">
        <v>140</v>
      </c>
      <c r="I32" s="32"/>
      <c r="J32" s="33">
        <v>98</v>
      </c>
      <c r="K32" s="33">
        <v>42</v>
      </c>
      <c r="L32" s="34"/>
      <c r="M32" s="29">
        <v>5</v>
      </c>
      <c r="N32" s="32">
        <v>5</v>
      </c>
      <c r="O32" s="33"/>
      <c r="P32" s="34"/>
      <c r="Q32" s="35">
        <f t="shared" si="4"/>
        <v>100</v>
      </c>
      <c r="R32" s="36">
        <f t="shared" si="5"/>
        <v>70</v>
      </c>
      <c r="S32" s="37"/>
      <c r="T32" s="38"/>
      <c r="U32" s="39"/>
      <c r="V32" s="40"/>
      <c r="W32" s="86"/>
    </row>
    <row r="33" spans="1:23" s="18" customFormat="1" ht="15.75">
      <c r="A33" s="28" t="s">
        <v>53</v>
      </c>
      <c r="B33" s="29">
        <v>79</v>
      </c>
      <c r="C33" s="30"/>
      <c r="D33" s="29">
        <f>B33-C33</f>
        <v>79</v>
      </c>
      <c r="E33" s="31">
        <v>79</v>
      </c>
      <c r="F33" s="39"/>
      <c r="G33" s="40"/>
      <c r="H33" s="29">
        <v>79</v>
      </c>
      <c r="I33" s="32">
        <v>8</v>
      </c>
      <c r="J33" s="33">
        <v>35</v>
      </c>
      <c r="K33" s="33">
        <v>36</v>
      </c>
      <c r="L33" s="34"/>
      <c r="M33" s="29">
        <f>SUM(N33:P33)</f>
        <v>0</v>
      </c>
      <c r="N33" s="32"/>
      <c r="O33" s="33"/>
      <c r="P33" s="34"/>
      <c r="Q33" s="35">
        <f>H33*100/D33</f>
        <v>100</v>
      </c>
      <c r="R33" s="36">
        <f>SUM(I33+J33)*100/E33</f>
        <v>54.43037974683544</v>
      </c>
      <c r="S33" s="37"/>
      <c r="T33" s="38"/>
      <c r="U33" s="39"/>
      <c r="V33" s="40"/>
      <c r="W33" s="86"/>
    </row>
    <row r="34" spans="1:23" ht="16.5" thickBot="1">
      <c r="A34" s="28"/>
      <c r="B34" s="29"/>
      <c r="C34" s="30"/>
      <c r="D34" s="29">
        <f>B34-C34</f>
        <v>0</v>
      </c>
      <c r="E34" s="31">
        <f>SUM(F34,G34,H34,M34,D34)</f>
        <v>0</v>
      </c>
      <c r="F34" s="39"/>
      <c r="G34" s="40"/>
      <c r="H34" s="29">
        <f>SUM(I34:L34)</f>
        <v>0</v>
      </c>
      <c r="I34" s="32"/>
      <c r="J34" s="33"/>
      <c r="K34" s="33"/>
      <c r="L34" s="34"/>
      <c r="M34" s="29">
        <f>SUM(N34:P34)</f>
        <v>0</v>
      </c>
      <c r="N34" s="32"/>
      <c r="O34" s="33"/>
      <c r="P34" s="34"/>
      <c r="Q34" s="35" t="e">
        <f>H34*100/D34</f>
        <v>#DIV/0!</v>
      </c>
      <c r="R34" s="36" t="e">
        <f>SUM(I34+J34)*100/E34</f>
        <v>#DIV/0!</v>
      </c>
      <c r="S34" s="37"/>
      <c r="T34" s="38"/>
      <c r="U34" s="39"/>
      <c r="V34" s="40"/>
      <c r="W34" s="86"/>
    </row>
    <row r="35" spans="1:23" s="4" customFormat="1" ht="16.5" thickBot="1">
      <c r="A35" s="41" t="s">
        <v>9</v>
      </c>
      <c r="B35" s="42">
        <f>SUM(B22:B34)</f>
        <v>930</v>
      </c>
      <c r="C35" s="43">
        <f aca="true" t="shared" si="6" ref="C35:P35">SUM(C22:C34)</f>
        <v>0</v>
      </c>
      <c r="D35" s="42">
        <f t="shared" si="6"/>
        <v>930</v>
      </c>
      <c r="E35" s="43">
        <f t="shared" si="6"/>
        <v>930</v>
      </c>
      <c r="F35" s="44">
        <f t="shared" si="6"/>
        <v>0</v>
      </c>
      <c r="G35" s="45">
        <f t="shared" si="6"/>
        <v>2</v>
      </c>
      <c r="H35" s="42">
        <f t="shared" si="6"/>
        <v>924</v>
      </c>
      <c r="I35" s="46">
        <f t="shared" si="6"/>
        <v>42</v>
      </c>
      <c r="J35" s="47">
        <f t="shared" si="6"/>
        <v>470</v>
      </c>
      <c r="K35" s="47">
        <f t="shared" si="6"/>
        <v>314</v>
      </c>
      <c r="L35" s="48">
        <f t="shared" si="6"/>
        <v>94</v>
      </c>
      <c r="M35" s="42">
        <f t="shared" si="6"/>
        <v>10</v>
      </c>
      <c r="N35" s="46">
        <f t="shared" si="6"/>
        <v>5</v>
      </c>
      <c r="O35" s="47">
        <f t="shared" si="6"/>
        <v>2</v>
      </c>
      <c r="P35" s="48">
        <f t="shared" si="6"/>
        <v>3</v>
      </c>
      <c r="Q35" s="49">
        <f>H35*100/D35</f>
        <v>99.35483870967742</v>
      </c>
      <c r="R35" s="50">
        <f>SUM(I35+J35)*100/E35</f>
        <v>55.053763440860216</v>
      </c>
      <c r="S35" s="51"/>
      <c r="T35" s="52"/>
      <c r="U35" s="53"/>
      <c r="V35" s="54"/>
      <c r="W35" s="87"/>
    </row>
    <row r="36" spans="1:23" ht="12.75" customHeight="1" thickBot="1">
      <c r="A36" s="152" t="s">
        <v>10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4"/>
      <c r="W36" s="86"/>
    </row>
    <row r="37" spans="1:23" s="18" customFormat="1" ht="15.75">
      <c r="A37" s="20" t="s">
        <v>35</v>
      </c>
      <c r="B37" s="21">
        <v>32</v>
      </c>
      <c r="C37" s="55"/>
      <c r="D37" s="21">
        <f>B37-C37</f>
        <v>32</v>
      </c>
      <c r="E37" s="21">
        <v>32</v>
      </c>
      <c r="F37" s="56"/>
      <c r="G37" s="57"/>
      <c r="H37" s="21">
        <v>32</v>
      </c>
      <c r="I37" s="58">
        <v>5</v>
      </c>
      <c r="J37" s="59">
        <v>15</v>
      </c>
      <c r="K37" s="59">
        <v>10</v>
      </c>
      <c r="L37" s="60">
        <v>2</v>
      </c>
      <c r="M37" s="21"/>
      <c r="N37" s="58"/>
      <c r="O37" s="59"/>
      <c r="P37" s="60"/>
      <c r="Q37" s="23">
        <f>H37*100/D37</f>
        <v>100</v>
      </c>
      <c r="R37" s="61">
        <f>SUM(I37+J37)*100/E37</f>
        <v>62.5</v>
      </c>
      <c r="S37" s="56"/>
      <c r="T37" s="57"/>
      <c r="U37" s="24"/>
      <c r="V37" s="22"/>
      <c r="W37" s="86"/>
    </row>
    <row r="38" spans="1:23" s="18" customFormat="1" ht="15.75">
      <c r="A38" s="25" t="s">
        <v>39</v>
      </c>
      <c r="B38" s="26">
        <v>72</v>
      </c>
      <c r="C38" s="124"/>
      <c r="D38" s="26">
        <f>B38-C38</f>
        <v>72</v>
      </c>
      <c r="E38" s="26">
        <v>72</v>
      </c>
      <c r="F38" s="129"/>
      <c r="G38" s="130"/>
      <c r="H38" s="26">
        <v>72</v>
      </c>
      <c r="I38" s="127">
        <v>4</v>
      </c>
      <c r="J38" s="114">
        <v>33</v>
      </c>
      <c r="K38" s="114">
        <v>22</v>
      </c>
      <c r="L38" s="128">
        <v>13</v>
      </c>
      <c r="M38" s="26"/>
      <c r="N38" s="127"/>
      <c r="O38" s="114"/>
      <c r="P38" s="128"/>
      <c r="Q38" s="27">
        <f>H38*100/D38</f>
        <v>100</v>
      </c>
      <c r="R38" s="62">
        <f>SUM(I38+J38)*100/E38</f>
        <v>51.388888888888886</v>
      </c>
      <c r="S38" s="129"/>
      <c r="T38" s="128"/>
      <c r="U38" s="131"/>
      <c r="V38" s="126"/>
      <c r="W38" s="86"/>
    </row>
    <row r="39" spans="1:23" s="18" customFormat="1" ht="15.75">
      <c r="A39" s="28" t="s">
        <v>34</v>
      </c>
      <c r="B39" s="29">
        <v>84</v>
      </c>
      <c r="C39" s="30"/>
      <c r="D39" s="29">
        <f aca="true" t="shared" si="7" ref="D39:D46">B39-C39</f>
        <v>84</v>
      </c>
      <c r="E39" s="29">
        <v>84</v>
      </c>
      <c r="F39" s="37"/>
      <c r="G39" s="38"/>
      <c r="H39" s="29">
        <v>84</v>
      </c>
      <c r="I39" s="32">
        <v>3</v>
      </c>
      <c r="J39" s="33">
        <v>40</v>
      </c>
      <c r="K39" s="33">
        <v>28</v>
      </c>
      <c r="L39" s="34">
        <v>13</v>
      </c>
      <c r="M39" s="29">
        <v>1</v>
      </c>
      <c r="N39" s="32"/>
      <c r="O39" s="33"/>
      <c r="P39" s="34"/>
      <c r="Q39" s="35">
        <f aca="true" t="shared" si="8" ref="Q39:Q48">H39*100/D39</f>
        <v>100</v>
      </c>
      <c r="R39" s="63">
        <f aca="true" t="shared" si="9" ref="R39:R48">SUM(I39+J39)*100/E39</f>
        <v>51.19047619047619</v>
      </c>
      <c r="S39" s="37"/>
      <c r="T39" s="34"/>
      <c r="U39" s="39"/>
      <c r="V39" s="40"/>
      <c r="W39" s="86"/>
    </row>
    <row r="40" spans="1:23" s="18" customFormat="1" ht="15.75">
      <c r="A40" s="28" t="s">
        <v>40</v>
      </c>
      <c r="B40" s="29">
        <v>51</v>
      </c>
      <c r="C40" s="30"/>
      <c r="D40" s="29">
        <f t="shared" si="7"/>
        <v>51</v>
      </c>
      <c r="E40" s="29">
        <v>51</v>
      </c>
      <c r="F40" s="32"/>
      <c r="G40" s="34"/>
      <c r="H40" s="29">
        <v>51</v>
      </c>
      <c r="I40" s="32">
        <v>5</v>
      </c>
      <c r="J40" s="33">
        <v>22</v>
      </c>
      <c r="K40" s="33">
        <v>15</v>
      </c>
      <c r="L40" s="34">
        <v>9</v>
      </c>
      <c r="M40" s="29">
        <f aca="true" t="shared" si="10" ref="M40:M48">SUM(N40:P40)</f>
        <v>0</v>
      </c>
      <c r="N40" s="32"/>
      <c r="O40" s="33"/>
      <c r="P40" s="34"/>
      <c r="Q40" s="35">
        <f t="shared" si="8"/>
        <v>100</v>
      </c>
      <c r="R40" s="63">
        <f t="shared" si="9"/>
        <v>52.94117647058823</v>
      </c>
      <c r="S40" s="37"/>
      <c r="T40" s="34"/>
      <c r="U40" s="39"/>
      <c r="V40" s="40"/>
      <c r="W40" s="86"/>
    </row>
    <row r="41" spans="1:23" s="18" customFormat="1" ht="15.75">
      <c r="A41" s="28" t="s">
        <v>41</v>
      </c>
      <c r="B41" s="29">
        <v>84</v>
      </c>
      <c r="C41" s="30"/>
      <c r="D41" s="29">
        <f t="shared" si="7"/>
        <v>84</v>
      </c>
      <c r="E41" s="29">
        <v>84</v>
      </c>
      <c r="F41" s="32"/>
      <c r="G41" s="34">
        <v>1</v>
      </c>
      <c r="H41" s="29">
        <v>83</v>
      </c>
      <c r="I41" s="32">
        <v>2</v>
      </c>
      <c r="J41" s="33">
        <v>45</v>
      </c>
      <c r="K41" s="33">
        <v>34</v>
      </c>
      <c r="L41" s="34">
        <v>2</v>
      </c>
      <c r="M41" s="29">
        <v>0</v>
      </c>
      <c r="N41" s="32"/>
      <c r="O41" s="33"/>
      <c r="P41" s="34"/>
      <c r="Q41" s="35">
        <f t="shared" si="8"/>
        <v>98.80952380952381</v>
      </c>
      <c r="R41" s="63">
        <f t="shared" si="9"/>
        <v>55.95238095238095</v>
      </c>
      <c r="S41" s="37"/>
      <c r="T41" s="34"/>
      <c r="U41" s="39"/>
      <c r="V41" s="40"/>
      <c r="W41" s="86"/>
    </row>
    <row r="42" spans="1:23" s="18" customFormat="1" ht="15.75">
      <c r="A42" s="28" t="s">
        <v>42</v>
      </c>
      <c r="B42" s="29">
        <v>104</v>
      </c>
      <c r="C42" s="30"/>
      <c r="D42" s="29">
        <f t="shared" si="7"/>
        <v>104</v>
      </c>
      <c r="E42" s="29">
        <v>104</v>
      </c>
      <c r="F42" s="32"/>
      <c r="G42" s="34"/>
      <c r="H42" s="29">
        <v>103</v>
      </c>
      <c r="I42" s="32">
        <v>4</v>
      </c>
      <c r="J42" s="33">
        <v>42</v>
      </c>
      <c r="K42" s="33">
        <v>37</v>
      </c>
      <c r="L42" s="34">
        <v>20</v>
      </c>
      <c r="M42" s="29">
        <v>1</v>
      </c>
      <c r="N42" s="32"/>
      <c r="O42" s="33"/>
      <c r="P42" s="34">
        <v>1</v>
      </c>
      <c r="Q42" s="35">
        <f t="shared" si="8"/>
        <v>99.03846153846153</v>
      </c>
      <c r="R42" s="63">
        <f t="shared" si="9"/>
        <v>44.23076923076923</v>
      </c>
      <c r="S42" s="37"/>
      <c r="T42" s="34"/>
      <c r="U42" s="39"/>
      <c r="V42" s="40"/>
      <c r="W42" s="86"/>
    </row>
    <row r="43" spans="1:23" s="18" customFormat="1" ht="15.75">
      <c r="A43" s="28" t="s">
        <v>43</v>
      </c>
      <c r="B43" s="29">
        <v>78</v>
      </c>
      <c r="C43" s="30"/>
      <c r="D43" s="29">
        <f t="shared" si="7"/>
        <v>78</v>
      </c>
      <c r="E43" s="29">
        <v>78</v>
      </c>
      <c r="F43" s="37"/>
      <c r="G43" s="38"/>
      <c r="H43" s="29">
        <v>75</v>
      </c>
      <c r="I43" s="32">
        <v>8</v>
      </c>
      <c r="J43" s="33">
        <v>31</v>
      </c>
      <c r="K43" s="33">
        <v>14</v>
      </c>
      <c r="L43" s="34">
        <v>22</v>
      </c>
      <c r="M43" s="29">
        <v>3</v>
      </c>
      <c r="N43" s="32">
        <v>3</v>
      </c>
      <c r="O43" s="33"/>
      <c r="P43" s="34"/>
      <c r="Q43" s="35">
        <f t="shared" si="8"/>
        <v>96.15384615384616</v>
      </c>
      <c r="R43" s="63">
        <f t="shared" si="9"/>
        <v>50</v>
      </c>
      <c r="S43" s="37"/>
      <c r="T43" s="34"/>
      <c r="U43" s="39"/>
      <c r="V43" s="40"/>
      <c r="W43" s="86"/>
    </row>
    <row r="44" spans="1:23" s="18" customFormat="1" ht="15.75">
      <c r="A44" s="28" t="s">
        <v>44</v>
      </c>
      <c r="B44" s="29">
        <v>70</v>
      </c>
      <c r="C44" s="30"/>
      <c r="D44" s="29">
        <f t="shared" si="7"/>
        <v>70</v>
      </c>
      <c r="E44" s="29">
        <v>70</v>
      </c>
      <c r="F44" s="37"/>
      <c r="G44" s="38"/>
      <c r="H44" s="29">
        <v>70</v>
      </c>
      <c r="I44" s="32">
        <v>16</v>
      </c>
      <c r="J44" s="33">
        <v>29</v>
      </c>
      <c r="K44" s="33">
        <v>16</v>
      </c>
      <c r="L44" s="34">
        <v>9</v>
      </c>
      <c r="M44" s="29">
        <f t="shared" si="10"/>
        <v>0</v>
      </c>
      <c r="N44" s="32"/>
      <c r="O44" s="33"/>
      <c r="P44" s="34"/>
      <c r="Q44" s="35">
        <f t="shared" si="8"/>
        <v>100</v>
      </c>
      <c r="R44" s="63">
        <f t="shared" si="9"/>
        <v>64.28571428571429</v>
      </c>
      <c r="S44" s="37"/>
      <c r="T44" s="34"/>
      <c r="U44" s="39"/>
      <c r="V44" s="40"/>
      <c r="W44" s="86"/>
    </row>
    <row r="45" spans="1:23" s="18" customFormat="1" ht="15.75">
      <c r="A45" s="28" t="s">
        <v>45</v>
      </c>
      <c r="B45" s="29">
        <v>91</v>
      </c>
      <c r="C45" s="30"/>
      <c r="D45" s="29">
        <f t="shared" si="7"/>
        <v>91</v>
      </c>
      <c r="E45" s="29">
        <v>91</v>
      </c>
      <c r="F45" s="37"/>
      <c r="G45" s="38"/>
      <c r="H45" s="29">
        <v>91</v>
      </c>
      <c r="I45" s="32">
        <v>8</v>
      </c>
      <c r="J45" s="33">
        <v>43</v>
      </c>
      <c r="K45" s="33">
        <v>16</v>
      </c>
      <c r="L45" s="34">
        <v>24</v>
      </c>
      <c r="M45" s="29">
        <f t="shared" si="10"/>
        <v>0</v>
      </c>
      <c r="N45" s="32"/>
      <c r="O45" s="33"/>
      <c r="P45" s="34"/>
      <c r="Q45" s="35">
        <f t="shared" si="8"/>
        <v>100</v>
      </c>
      <c r="R45" s="63">
        <f t="shared" si="9"/>
        <v>56.043956043956044</v>
      </c>
      <c r="S45" s="37"/>
      <c r="T45" s="34"/>
      <c r="U45" s="39"/>
      <c r="V45" s="40"/>
      <c r="W45" s="86"/>
    </row>
    <row r="46" spans="1:23" s="18" customFormat="1" ht="15.75">
      <c r="A46" s="28" t="s">
        <v>46</v>
      </c>
      <c r="B46" s="29">
        <v>87</v>
      </c>
      <c r="C46" s="30"/>
      <c r="D46" s="29">
        <f t="shared" si="7"/>
        <v>87</v>
      </c>
      <c r="E46" s="29">
        <v>87</v>
      </c>
      <c r="F46" s="37"/>
      <c r="G46" s="38"/>
      <c r="H46" s="29">
        <v>87</v>
      </c>
      <c r="I46" s="32">
        <v>4</v>
      </c>
      <c r="J46" s="33">
        <v>44</v>
      </c>
      <c r="K46" s="33">
        <v>33</v>
      </c>
      <c r="L46" s="34">
        <v>5</v>
      </c>
      <c r="M46" s="29">
        <f t="shared" si="10"/>
        <v>0</v>
      </c>
      <c r="N46" s="32"/>
      <c r="O46" s="33"/>
      <c r="P46" s="34"/>
      <c r="Q46" s="35">
        <f t="shared" si="8"/>
        <v>100</v>
      </c>
      <c r="R46" s="63">
        <f t="shared" si="9"/>
        <v>55.172413793103445</v>
      </c>
      <c r="S46" s="37"/>
      <c r="T46" s="34"/>
      <c r="U46" s="39"/>
      <c r="V46" s="40"/>
      <c r="W46" s="86"/>
    </row>
    <row r="47" spans="1:23" s="18" customFormat="1" ht="15.75">
      <c r="A47" s="28" t="s">
        <v>52</v>
      </c>
      <c r="B47" s="29">
        <v>180</v>
      </c>
      <c r="C47" s="30">
        <v>1</v>
      </c>
      <c r="D47" s="29">
        <v>179</v>
      </c>
      <c r="E47" s="29">
        <v>179</v>
      </c>
      <c r="F47" s="37"/>
      <c r="G47" s="38"/>
      <c r="H47" s="29">
        <v>177</v>
      </c>
      <c r="I47" s="32">
        <v>1</v>
      </c>
      <c r="J47" s="33">
        <v>140</v>
      </c>
      <c r="K47" s="33">
        <v>36</v>
      </c>
      <c r="L47" s="34"/>
      <c r="M47" s="29">
        <v>3</v>
      </c>
      <c r="N47" s="32"/>
      <c r="O47" s="33"/>
      <c r="P47" s="34">
        <v>3</v>
      </c>
      <c r="Q47" s="35">
        <f>H47*100/D47</f>
        <v>98.88268156424581</v>
      </c>
      <c r="R47" s="63">
        <f>SUM(I47+J47)*100/E47</f>
        <v>78.77094972067039</v>
      </c>
      <c r="S47" s="37"/>
      <c r="T47" s="34"/>
      <c r="U47" s="39"/>
      <c r="V47" s="40"/>
      <c r="W47" s="86"/>
    </row>
    <row r="48" spans="1:23" s="18" customFormat="1" ht="15.75">
      <c r="A48" s="28" t="s">
        <v>53</v>
      </c>
      <c r="B48" s="29">
        <v>126</v>
      </c>
      <c r="C48" s="30"/>
      <c r="D48" s="29">
        <v>126</v>
      </c>
      <c r="E48" s="29">
        <v>126</v>
      </c>
      <c r="F48" s="37"/>
      <c r="G48" s="38"/>
      <c r="H48" s="29">
        <v>126</v>
      </c>
      <c r="I48" s="32">
        <v>19</v>
      </c>
      <c r="J48" s="33">
        <v>75</v>
      </c>
      <c r="K48" s="33">
        <v>32</v>
      </c>
      <c r="L48" s="34"/>
      <c r="M48" s="29">
        <f t="shared" si="10"/>
        <v>0</v>
      </c>
      <c r="N48" s="32"/>
      <c r="O48" s="33"/>
      <c r="P48" s="34"/>
      <c r="Q48" s="35">
        <f t="shared" si="8"/>
        <v>100</v>
      </c>
      <c r="R48" s="63">
        <f t="shared" si="9"/>
        <v>74.60317460317461</v>
      </c>
      <c r="S48" s="37"/>
      <c r="T48" s="34"/>
      <c r="U48" s="39"/>
      <c r="V48" s="40"/>
      <c r="W48" s="86"/>
    </row>
    <row r="49" spans="1:23" ht="16.5" thickBot="1">
      <c r="A49" s="28"/>
      <c r="B49" s="29"/>
      <c r="C49" s="30"/>
      <c r="D49" s="29">
        <f>B49-C49</f>
        <v>0</v>
      </c>
      <c r="E49" s="29">
        <f>SUM(F49,G49,H49,M49,D49)</f>
        <v>0</v>
      </c>
      <c r="F49" s="37"/>
      <c r="G49" s="38"/>
      <c r="H49" s="29">
        <f>SUM(I49:L49)</f>
        <v>0</v>
      </c>
      <c r="I49" s="32"/>
      <c r="J49" s="33"/>
      <c r="K49" s="33"/>
      <c r="L49" s="34"/>
      <c r="M49" s="29">
        <f>SUM(N49:P49)</f>
        <v>0</v>
      </c>
      <c r="N49" s="32"/>
      <c r="O49" s="33"/>
      <c r="P49" s="34"/>
      <c r="Q49" s="35" t="e">
        <f>H49*100/D49</f>
        <v>#DIV/0!</v>
      </c>
      <c r="R49" s="63" t="e">
        <f>SUM(I49+J49)*100/E49</f>
        <v>#DIV/0!</v>
      </c>
      <c r="S49" s="37"/>
      <c r="T49" s="34"/>
      <c r="U49" s="39"/>
      <c r="V49" s="40"/>
      <c r="W49" s="86"/>
    </row>
    <row r="50" spans="1:23" s="5" customFormat="1" ht="16.5" thickBot="1">
      <c r="A50" s="41" t="s">
        <v>9</v>
      </c>
      <c r="B50" s="42">
        <f aca="true" t="shared" si="11" ref="B50:P50">SUM(B37:B49)</f>
        <v>1059</v>
      </c>
      <c r="C50" s="43">
        <f t="shared" si="11"/>
        <v>1</v>
      </c>
      <c r="D50" s="42">
        <f t="shared" si="11"/>
        <v>1058</v>
      </c>
      <c r="E50" s="42">
        <f t="shared" si="11"/>
        <v>1058</v>
      </c>
      <c r="F50" s="46">
        <f t="shared" si="11"/>
        <v>0</v>
      </c>
      <c r="G50" s="48">
        <f t="shared" si="11"/>
        <v>1</v>
      </c>
      <c r="H50" s="42">
        <f t="shared" si="11"/>
        <v>1051</v>
      </c>
      <c r="I50" s="46">
        <f t="shared" si="11"/>
        <v>79</v>
      </c>
      <c r="J50" s="47">
        <f t="shared" si="11"/>
        <v>559</v>
      </c>
      <c r="K50" s="47">
        <f t="shared" si="11"/>
        <v>293</v>
      </c>
      <c r="L50" s="48">
        <f t="shared" si="11"/>
        <v>119</v>
      </c>
      <c r="M50" s="42">
        <f t="shared" si="11"/>
        <v>8</v>
      </c>
      <c r="N50" s="46">
        <f t="shared" si="11"/>
        <v>3</v>
      </c>
      <c r="O50" s="47">
        <f t="shared" si="11"/>
        <v>0</v>
      </c>
      <c r="P50" s="48">
        <f t="shared" si="11"/>
        <v>4</v>
      </c>
      <c r="Q50" s="49">
        <f>H50*100/D50</f>
        <v>99.33837429111531</v>
      </c>
      <c r="R50" s="49">
        <f>SUM(I50+J50)*100/E50</f>
        <v>60.30245746691872</v>
      </c>
      <c r="S50" s="51"/>
      <c r="T50" s="48"/>
      <c r="U50" s="53"/>
      <c r="V50" s="54"/>
      <c r="W50" s="87"/>
    </row>
    <row r="51" spans="1:23" ht="12.75" customHeight="1" thickBot="1">
      <c r="A51" s="152" t="s">
        <v>11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4"/>
      <c r="W51" s="86"/>
    </row>
    <row r="52" spans="1:23" s="18" customFormat="1" ht="15.75">
      <c r="A52" s="20" t="s">
        <v>35</v>
      </c>
      <c r="B52" s="21">
        <v>48</v>
      </c>
      <c r="C52" s="55"/>
      <c r="D52" s="21">
        <f>B52-C52</f>
        <v>48</v>
      </c>
      <c r="E52" s="21">
        <v>48</v>
      </c>
      <c r="F52" s="56"/>
      <c r="G52" s="57"/>
      <c r="H52" s="21">
        <v>48</v>
      </c>
      <c r="I52" s="58">
        <v>5</v>
      </c>
      <c r="J52" s="59">
        <v>25</v>
      </c>
      <c r="K52" s="59">
        <v>10</v>
      </c>
      <c r="L52" s="60">
        <v>8</v>
      </c>
      <c r="M52" s="21"/>
      <c r="N52" s="58"/>
      <c r="O52" s="59"/>
      <c r="P52" s="60"/>
      <c r="Q52" s="23">
        <f>H52*100/D52</f>
        <v>100</v>
      </c>
      <c r="R52" s="61">
        <f>SUM(I52+J52)*100/E52</f>
        <v>62.5</v>
      </c>
      <c r="S52" s="56"/>
      <c r="T52" s="57"/>
      <c r="U52" s="24"/>
      <c r="V52" s="22"/>
      <c r="W52" s="86"/>
    </row>
    <row r="53" spans="1:23" s="18" customFormat="1" ht="15.75">
      <c r="A53" s="25" t="s">
        <v>39</v>
      </c>
      <c r="B53" s="26">
        <v>45</v>
      </c>
      <c r="C53" s="124"/>
      <c r="D53" s="26">
        <v>45</v>
      </c>
      <c r="E53" s="26">
        <v>45</v>
      </c>
      <c r="F53" s="129"/>
      <c r="G53" s="130">
        <v>1</v>
      </c>
      <c r="H53" s="26">
        <v>44</v>
      </c>
      <c r="I53" s="127">
        <v>1</v>
      </c>
      <c r="J53" s="114">
        <v>13</v>
      </c>
      <c r="K53" s="114">
        <v>22</v>
      </c>
      <c r="L53" s="128">
        <v>8</v>
      </c>
      <c r="M53" s="26">
        <f>SUM(N53:P53)</f>
        <v>0</v>
      </c>
      <c r="N53" s="127"/>
      <c r="O53" s="114"/>
      <c r="P53" s="128"/>
      <c r="Q53" s="27">
        <f>H53*100/D53</f>
        <v>97.77777777777777</v>
      </c>
      <c r="R53" s="62">
        <f>SUM(I53+J53)*100/E53</f>
        <v>31.11111111111111</v>
      </c>
      <c r="S53" s="129"/>
      <c r="T53" s="130"/>
      <c r="U53" s="131"/>
      <c r="V53" s="126"/>
      <c r="W53" s="86"/>
    </row>
    <row r="54" spans="1:23" s="18" customFormat="1" ht="15.75">
      <c r="A54" s="25" t="s">
        <v>34</v>
      </c>
      <c r="B54" s="26">
        <v>69</v>
      </c>
      <c r="C54" s="124"/>
      <c r="D54" s="26">
        <f aca="true" t="shared" si="12" ref="D54:D61">B54-C54</f>
        <v>69</v>
      </c>
      <c r="E54" s="26">
        <v>69</v>
      </c>
      <c r="F54" s="127"/>
      <c r="G54" s="130"/>
      <c r="H54" s="26">
        <v>69</v>
      </c>
      <c r="I54" s="127">
        <v>2</v>
      </c>
      <c r="J54" s="114">
        <v>27</v>
      </c>
      <c r="K54" s="114">
        <v>25</v>
      </c>
      <c r="L54" s="128">
        <v>15</v>
      </c>
      <c r="M54" s="26"/>
      <c r="N54" s="127"/>
      <c r="O54" s="114"/>
      <c r="P54" s="128"/>
      <c r="Q54" s="27">
        <f aca="true" t="shared" si="13" ref="Q54:Q61">H54*100/D54</f>
        <v>100</v>
      </c>
      <c r="R54" s="62">
        <f aca="true" t="shared" si="14" ref="R54:R61">SUM(I54+J54)*100/E54</f>
        <v>42.028985507246375</v>
      </c>
      <c r="S54" s="129"/>
      <c r="T54" s="130"/>
      <c r="U54" s="131"/>
      <c r="V54" s="126"/>
      <c r="W54" s="86"/>
    </row>
    <row r="55" spans="1:23" s="18" customFormat="1" ht="15.75">
      <c r="A55" s="25" t="s">
        <v>40</v>
      </c>
      <c r="B55" s="26">
        <v>84</v>
      </c>
      <c r="C55" s="124"/>
      <c r="D55" s="26">
        <v>84</v>
      </c>
      <c r="E55" s="26">
        <v>84</v>
      </c>
      <c r="F55" s="127"/>
      <c r="G55" s="130">
        <v>3</v>
      </c>
      <c r="H55" s="26">
        <v>84</v>
      </c>
      <c r="I55" s="127">
        <v>9</v>
      </c>
      <c r="J55" s="114">
        <v>28</v>
      </c>
      <c r="K55" s="114">
        <v>21</v>
      </c>
      <c r="L55" s="128">
        <v>26</v>
      </c>
      <c r="M55" s="26">
        <f aca="true" t="shared" si="15" ref="M55:M61">SUM(N55:P55)</f>
        <v>0</v>
      </c>
      <c r="N55" s="127"/>
      <c r="O55" s="114"/>
      <c r="P55" s="128"/>
      <c r="Q55" s="27">
        <f t="shared" si="13"/>
        <v>100</v>
      </c>
      <c r="R55" s="62">
        <f t="shared" si="14"/>
        <v>44.04761904761905</v>
      </c>
      <c r="S55" s="129"/>
      <c r="T55" s="130"/>
      <c r="U55" s="131"/>
      <c r="V55" s="126"/>
      <c r="W55" s="86"/>
    </row>
    <row r="56" spans="1:23" s="18" customFormat="1" ht="15.75">
      <c r="A56" s="25" t="s">
        <v>41</v>
      </c>
      <c r="B56" s="26">
        <v>37</v>
      </c>
      <c r="C56" s="124"/>
      <c r="D56" s="26">
        <f t="shared" si="12"/>
        <v>37</v>
      </c>
      <c r="E56" s="26">
        <v>37</v>
      </c>
      <c r="F56" s="129"/>
      <c r="G56" s="130"/>
      <c r="H56" s="26">
        <v>37</v>
      </c>
      <c r="I56" s="127">
        <v>1</v>
      </c>
      <c r="J56" s="114">
        <v>14</v>
      </c>
      <c r="K56" s="114">
        <v>22</v>
      </c>
      <c r="L56" s="128"/>
      <c r="M56" s="26">
        <v>0</v>
      </c>
      <c r="N56" s="127"/>
      <c r="O56" s="114"/>
      <c r="P56" s="128"/>
      <c r="Q56" s="27">
        <f t="shared" si="13"/>
        <v>100</v>
      </c>
      <c r="R56" s="62">
        <f t="shared" si="14"/>
        <v>40.54054054054054</v>
      </c>
      <c r="S56" s="129"/>
      <c r="T56" s="130"/>
      <c r="U56" s="131"/>
      <c r="V56" s="126"/>
      <c r="W56" s="86"/>
    </row>
    <row r="57" spans="1:23" s="18" customFormat="1" ht="15.75">
      <c r="A57" s="25" t="s">
        <v>42</v>
      </c>
      <c r="B57" s="26">
        <v>92</v>
      </c>
      <c r="C57" s="124"/>
      <c r="D57" s="26">
        <f t="shared" si="12"/>
        <v>92</v>
      </c>
      <c r="E57" s="26">
        <v>92</v>
      </c>
      <c r="F57" s="129"/>
      <c r="G57" s="130"/>
      <c r="H57" s="26">
        <v>92</v>
      </c>
      <c r="I57" s="127">
        <v>7</v>
      </c>
      <c r="J57" s="114">
        <v>34</v>
      </c>
      <c r="K57" s="114">
        <v>44</v>
      </c>
      <c r="L57" s="128">
        <v>7</v>
      </c>
      <c r="M57" s="26">
        <f t="shared" si="15"/>
        <v>0</v>
      </c>
      <c r="N57" s="127"/>
      <c r="O57" s="114"/>
      <c r="P57" s="128"/>
      <c r="Q57" s="27">
        <f t="shared" si="13"/>
        <v>100</v>
      </c>
      <c r="R57" s="62">
        <f t="shared" si="14"/>
        <v>44.56521739130435</v>
      </c>
      <c r="S57" s="129"/>
      <c r="T57" s="130"/>
      <c r="U57" s="131"/>
      <c r="V57" s="126"/>
      <c r="W57" s="86"/>
    </row>
    <row r="58" spans="1:23" s="18" customFormat="1" ht="15.75">
      <c r="A58" s="25" t="s">
        <v>43</v>
      </c>
      <c r="B58" s="26">
        <v>76</v>
      </c>
      <c r="C58" s="124"/>
      <c r="D58" s="26">
        <f t="shared" si="12"/>
        <v>76</v>
      </c>
      <c r="E58" s="26">
        <v>76</v>
      </c>
      <c r="F58" s="129"/>
      <c r="G58" s="130"/>
      <c r="H58" s="26">
        <v>76</v>
      </c>
      <c r="I58" s="127">
        <v>7</v>
      </c>
      <c r="J58" s="114">
        <v>29</v>
      </c>
      <c r="K58" s="114">
        <v>16</v>
      </c>
      <c r="L58" s="128">
        <v>24</v>
      </c>
      <c r="M58" s="26">
        <v>0</v>
      </c>
      <c r="N58" s="127"/>
      <c r="O58" s="114"/>
      <c r="P58" s="128"/>
      <c r="Q58" s="27">
        <f t="shared" si="13"/>
        <v>100</v>
      </c>
      <c r="R58" s="62">
        <f t="shared" si="14"/>
        <v>47.36842105263158</v>
      </c>
      <c r="S58" s="129"/>
      <c r="T58" s="130"/>
      <c r="U58" s="131"/>
      <c r="V58" s="126"/>
      <c r="W58" s="86"/>
    </row>
    <row r="59" spans="1:23" s="18" customFormat="1" ht="15.75">
      <c r="A59" s="25" t="s">
        <v>44</v>
      </c>
      <c r="B59" s="26">
        <v>39</v>
      </c>
      <c r="C59" s="124"/>
      <c r="D59" s="26">
        <f t="shared" si="12"/>
        <v>39</v>
      </c>
      <c r="E59" s="26">
        <v>39</v>
      </c>
      <c r="F59" s="129"/>
      <c r="G59" s="130"/>
      <c r="H59" s="26">
        <v>39</v>
      </c>
      <c r="I59" s="127">
        <v>2</v>
      </c>
      <c r="J59" s="114">
        <v>22</v>
      </c>
      <c r="K59" s="114">
        <v>12</v>
      </c>
      <c r="L59" s="128">
        <v>3</v>
      </c>
      <c r="M59" s="26">
        <v>0</v>
      </c>
      <c r="N59" s="127"/>
      <c r="O59" s="114"/>
      <c r="P59" s="128"/>
      <c r="Q59" s="27">
        <f t="shared" si="13"/>
        <v>100</v>
      </c>
      <c r="R59" s="62">
        <f t="shared" si="14"/>
        <v>61.53846153846154</v>
      </c>
      <c r="S59" s="129"/>
      <c r="T59" s="130"/>
      <c r="U59" s="131"/>
      <c r="V59" s="126"/>
      <c r="W59" s="86"/>
    </row>
    <row r="60" spans="1:23" s="18" customFormat="1" ht="15.75">
      <c r="A60" s="25" t="s">
        <v>45</v>
      </c>
      <c r="B60" s="26">
        <v>63</v>
      </c>
      <c r="C60" s="124"/>
      <c r="D60" s="26">
        <f t="shared" si="12"/>
        <v>63</v>
      </c>
      <c r="E60" s="26">
        <v>63</v>
      </c>
      <c r="F60" s="129"/>
      <c r="G60" s="130"/>
      <c r="H60" s="26">
        <v>63</v>
      </c>
      <c r="I60" s="127">
        <v>10</v>
      </c>
      <c r="J60" s="114">
        <v>20</v>
      </c>
      <c r="K60" s="114">
        <v>17</v>
      </c>
      <c r="L60" s="128">
        <v>16</v>
      </c>
      <c r="M60" s="26">
        <f t="shared" si="15"/>
        <v>0</v>
      </c>
      <c r="N60" s="127"/>
      <c r="O60" s="114"/>
      <c r="P60" s="128"/>
      <c r="Q60" s="27">
        <f t="shared" si="13"/>
        <v>100</v>
      </c>
      <c r="R60" s="62">
        <f t="shared" si="14"/>
        <v>47.61904761904762</v>
      </c>
      <c r="S60" s="129"/>
      <c r="T60" s="130"/>
      <c r="U60" s="131"/>
      <c r="V60" s="126"/>
      <c r="W60" s="86"/>
    </row>
    <row r="61" spans="1:23" s="18" customFormat="1" ht="15.75">
      <c r="A61" s="25" t="s">
        <v>46</v>
      </c>
      <c r="B61" s="26">
        <v>46</v>
      </c>
      <c r="C61" s="124"/>
      <c r="D61" s="26">
        <f t="shared" si="12"/>
        <v>46</v>
      </c>
      <c r="E61" s="26">
        <v>46</v>
      </c>
      <c r="F61" s="129"/>
      <c r="G61" s="130"/>
      <c r="H61" s="26">
        <v>46</v>
      </c>
      <c r="I61" s="127">
        <v>3</v>
      </c>
      <c r="J61" s="114">
        <v>16</v>
      </c>
      <c r="K61" s="114">
        <v>18</v>
      </c>
      <c r="L61" s="128">
        <v>9</v>
      </c>
      <c r="M61" s="26">
        <f t="shared" si="15"/>
        <v>0</v>
      </c>
      <c r="N61" s="127"/>
      <c r="O61" s="114"/>
      <c r="P61" s="128"/>
      <c r="Q61" s="27">
        <f t="shared" si="13"/>
        <v>100</v>
      </c>
      <c r="R61" s="62">
        <f t="shared" si="14"/>
        <v>41.30434782608695</v>
      </c>
      <c r="S61" s="129"/>
      <c r="T61" s="130"/>
      <c r="U61" s="131"/>
      <c r="V61" s="126"/>
      <c r="W61" s="86"/>
    </row>
    <row r="62" spans="1:23" s="18" customFormat="1" ht="15.75">
      <c r="A62" s="25" t="s">
        <v>52</v>
      </c>
      <c r="B62" s="26">
        <v>96</v>
      </c>
      <c r="C62" s="124"/>
      <c r="D62" s="26">
        <f>B62-C62</f>
        <v>96</v>
      </c>
      <c r="E62" s="26">
        <v>96</v>
      </c>
      <c r="F62" s="129"/>
      <c r="G62" s="130"/>
      <c r="H62" s="26">
        <v>95</v>
      </c>
      <c r="I62" s="127">
        <v>4</v>
      </c>
      <c r="J62" s="114">
        <v>71</v>
      </c>
      <c r="K62" s="114">
        <v>20</v>
      </c>
      <c r="L62" s="128"/>
      <c r="M62" s="26">
        <v>1</v>
      </c>
      <c r="N62" s="127"/>
      <c r="O62" s="114"/>
      <c r="P62" s="128">
        <v>1</v>
      </c>
      <c r="Q62" s="27">
        <f>H62*100/D62</f>
        <v>98.95833333333333</v>
      </c>
      <c r="R62" s="62">
        <f>SUM(I62+J62)*100/E62</f>
        <v>78.125</v>
      </c>
      <c r="S62" s="129"/>
      <c r="T62" s="130"/>
      <c r="U62" s="131"/>
      <c r="V62" s="126"/>
      <c r="W62" s="86"/>
    </row>
    <row r="63" spans="1:23" s="18" customFormat="1" ht="15.75">
      <c r="A63" s="25" t="s">
        <v>53</v>
      </c>
      <c r="B63" s="26">
        <v>78</v>
      </c>
      <c r="C63" s="124"/>
      <c r="D63" s="26">
        <f>B63-C63</f>
        <v>78</v>
      </c>
      <c r="E63" s="26">
        <v>76</v>
      </c>
      <c r="F63" s="129"/>
      <c r="G63" s="130">
        <v>2</v>
      </c>
      <c r="H63" s="26">
        <v>76</v>
      </c>
      <c r="I63" s="127">
        <v>11</v>
      </c>
      <c r="J63" s="114">
        <v>43</v>
      </c>
      <c r="K63" s="114">
        <v>22</v>
      </c>
      <c r="L63" s="128"/>
      <c r="M63" s="26">
        <f>SUM(N63:P63)</f>
        <v>0</v>
      </c>
      <c r="N63" s="127"/>
      <c r="O63" s="114"/>
      <c r="P63" s="128"/>
      <c r="Q63" s="27">
        <f>H63*100/D63</f>
        <v>97.43589743589743</v>
      </c>
      <c r="R63" s="62">
        <f>SUM(I63+J63)*100/E63</f>
        <v>71.05263157894737</v>
      </c>
      <c r="S63" s="129"/>
      <c r="T63" s="130"/>
      <c r="U63" s="131"/>
      <c r="V63" s="126"/>
      <c r="W63" s="86"/>
    </row>
    <row r="64" spans="1:23" ht="16.5" thickBot="1">
      <c r="A64" s="28"/>
      <c r="B64" s="29"/>
      <c r="C64" s="30"/>
      <c r="D64" s="29">
        <f>B64-C64</f>
        <v>0</v>
      </c>
      <c r="E64" s="29">
        <f>SUM(F64,G64,H64,M64,D64)</f>
        <v>0</v>
      </c>
      <c r="F64" s="37"/>
      <c r="G64" s="38"/>
      <c r="H64" s="29">
        <f>SUM(I64:L64)</f>
        <v>0</v>
      </c>
      <c r="I64" s="32"/>
      <c r="J64" s="33"/>
      <c r="K64" s="33"/>
      <c r="L64" s="34"/>
      <c r="M64" s="29">
        <f>SUM(N64:P64)</f>
        <v>0</v>
      </c>
      <c r="N64" s="32"/>
      <c r="O64" s="33"/>
      <c r="P64" s="34"/>
      <c r="Q64" s="35" t="e">
        <f>H64*100/D64</f>
        <v>#DIV/0!</v>
      </c>
      <c r="R64" s="63" t="e">
        <f>SUM(I64+J64)*100/E64</f>
        <v>#DIV/0!</v>
      </c>
      <c r="S64" s="37"/>
      <c r="T64" s="38"/>
      <c r="U64" s="39"/>
      <c r="V64" s="40"/>
      <c r="W64" s="86"/>
    </row>
    <row r="65" spans="1:23" s="5" customFormat="1" ht="16.5" thickBot="1">
      <c r="A65" s="41" t="s">
        <v>9</v>
      </c>
      <c r="B65" s="42">
        <f aca="true" t="shared" si="16" ref="B65:P65">SUM(B53:B64)</f>
        <v>725</v>
      </c>
      <c r="C65" s="43">
        <f t="shared" si="16"/>
        <v>0</v>
      </c>
      <c r="D65" s="42">
        <f t="shared" si="16"/>
        <v>725</v>
      </c>
      <c r="E65" s="42">
        <f t="shared" si="16"/>
        <v>723</v>
      </c>
      <c r="F65" s="46">
        <f t="shared" si="16"/>
        <v>0</v>
      </c>
      <c r="G65" s="48">
        <f t="shared" si="16"/>
        <v>6</v>
      </c>
      <c r="H65" s="42">
        <f t="shared" si="16"/>
        <v>721</v>
      </c>
      <c r="I65" s="46">
        <f t="shared" si="16"/>
        <v>57</v>
      </c>
      <c r="J65" s="47">
        <f t="shared" si="16"/>
        <v>317</v>
      </c>
      <c r="K65" s="47">
        <f t="shared" si="16"/>
        <v>239</v>
      </c>
      <c r="L65" s="48">
        <f t="shared" si="16"/>
        <v>108</v>
      </c>
      <c r="M65" s="42">
        <f t="shared" si="16"/>
        <v>1</v>
      </c>
      <c r="N65" s="46">
        <f t="shared" si="16"/>
        <v>0</v>
      </c>
      <c r="O65" s="47">
        <f t="shared" si="16"/>
        <v>0</v>
      </c>
      <c r="P65" s="48">
        <f t="shared" si="16"/>
        <v>1</v>
      </c>
      <c r="Q65" s="49">
        <f>H65*100/D65</f>
        <v>99.44827586206897</v>
      </c>
      <c r="R65" s="49">
        <f>SUM(I65+J65)*100/E65</f>
        <v>51.72890733056708</v>
      </c>
      <c r="S65" s="51"/>
      <c r="T65" s="52"/>
      <c r="U65" s="53"/>
      <c r="V65" s="54"/>
      <c r="W65" s="87"/>
    </row>
    <row r="66" spans="1:23" ht="13.5" customHeight="1" thickBot="1">
      <c r="A66" s="152" t="s">
        <v>12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4"/>
      <c r="W66" s="86"/>
    </row>
    <row r="67" spans="1:23" s="18" customFormat="1" ht="15.75">
      <c r="A67" s="20" t="s">
        <v>35</v>
      </c>
      <c r="B67" s="21">
        <v>60</v>
      </c>
      <c r="C67" s="55"/>
      <c r="D67" s="21">
        <f>B67-C67</f>
        <v>60</v>
      </c>
      <c r="E67" s="21">
        <v>60</v>
      </c>
      <c r="F67" s="56"/>
      <c r="G67" s="57"/>
      <c r="H67" s="21">
        <v>60</v>
      </c>
      <c r="I67" s="58">
        <v>8</v>
      </c>
      <c r="J67" s="59">
        <v>39</v>
      </c>
      <c r="K67" s="59">
        <v>11</v>
      </c>
      <c r="L67" s="60">
        <v>2</v>
      </c>
      <c r="M67" s="21"/>
      <c r="N67" s="58"/>
      <c r="O67" s="59"/>
      <c r="P67" s="64"/>
      <c r="Q67" s="23">
        <f>H67*100/D67</f>
        <v>100</v>
      </c>
      <c r="R67" s="61">
        <f>SUM(I67+J67)*100/E67</f>
        <v>78.33333333333333</v>
      </c>
      <c r="S67" s="24"/>
      <c r="T67" s="57"/>
      <c r="U67" s="24"/>
      <c r="V67" s="22"/>
      <c r="W67" s="86"/>
    </row>
    <row r="68" spans="1:23" s="18" customFormat="1" ht="15.75">
      <c r="A68" s="133" t="s">
        <v>39</v>
      </c>
      <c r="B68" s="26">
        <v>74</v>
      </c>
      <c r="C68" s="124"/>
      <c r="D68" s="26">
        <f aca="true" t="shared" si="17" ref="D68:D76">B68-C68</f>
        <v>74</v>
      </c>
      <c r="E68" s="26">
        <v>74</v>
      </c>
      <c r="F68" s="129"/>
      <c r="G68" s="130"/>
      <c r="H68" s="26">
        <v>73</v>
      </c>
      <c r="I68" s="127">
        <v>6</v>
      </c>
      <c r="J68" s="114">
        <v>36</v>
      </c>
      <c r="K68" s="114">
        <v>17</v>
      </c>
      <c r="L68" s="128">
        <v>14</v>
      </c>
      <c r="M68" s="26">
        <v>1</v>
      </c>
      <c r="N68" s="127"/>
      <c r="O68" s="114">
        <v>1</v>
      </c>
      <c r="P68" s="134"/>
      <c r="Q68" s="27">
        <f aca="true" t="shared" si="18" ref="Q68:Q76">H68*100/D68</f>
        <v>98.64864864864865</v>
      </c>
      <c r="R68" s="62">
        <f aca="true" t="shared" si="19" ref="R68:R76">SUM(I68+J68)*100/E68</f>
        <v>56.75675675675676</v>
      </c>
      <c r="S68" s="135"/>
      <c r="T68" s="123"/>
      <c r="U68" s="135"/>
      <c r="V68" s="136"/>
      <c r="W68" s="86"/>
    </row>
    <row r="69" spans="1:23" s="18" customFormat="1" ht="15.75">
      <c r="A69" s="133" t="s">
        <v>34</v>
      </c>
      <c r="B69" s="26">
        <v>50</v>
      </c>
      <c r="C69" s="124"/>
      <c r="D69" s="26">
        <f t="shared" si="17"/>
        <v>50</v>
      </c>
      <c r="E69" s="26">
        <v>50</v>
      </c>
      <c r="F69" s="127"/>
      <c r="G69" s="130"/>
      <c r="H69" s="26">
        <v>50</v>
      </c>
      <c r="I69" s="127">
        <v>3</v>
      </c>
      <c r="J69" s="114">
        <v>24</v>
      </c>
      <c r="K69" s="114">
        <v>21</v>
      </c>
      <c r="L69" s="128">
        <v>2</v>
      </c>
      <c r="M69" s="26"/>
      <c r="N69" s="127"/>
      <c r="O69" s="114"/>
      <c r="P69" s="134"/>
      <c r="Q69" s="27">
        <f t="shared" si="18"/>
        <v>100</v>
      </c>
      <c r="R69" s="62">
        <f t="shared" si="19"/>
        <v>54</v>
      </c>
      <c r="S69" s="135"/>
      <c r="T69" s="123"/>
      <c r="U69" s="135"/>
      <c r="V69" s="136"/>
      <c r="W69" s="86"/>
    </row>
    <row r="70" spans="1:23" s="18" customFormat="1" ht="15.75">
      <c r="A70" s="133" t="s">
        <v>40</v>
      </c>
      <c r="B70" s="26">
        <v>49</v>
      </c>
      <c r="C70" s="124"/>
      <c r="D70" s="26">
        <f t="shared" si="17"/>
        <v>49</v>
      </c>
      <c r="E70" s="26">
        <v>49</v>
      </c>
      <c r="F70" s="127"/>
      <c r="G70" s="130"/>
      <c r="H70" s="26">
        <v>49</v>
      </c>
      <c r="I70" s="127">
        <v>4</v>
      </c>
      <c r="J70" s="114">
        <v>21</v>
      </c>
      <c r="K70" s="114">
        <v>19</v>
      </c>
      <c r="L70" s="128">
        <v>5</v>
      </c>
      <c r="M70" s="26">
        <v>0</v>
      </c>
      <c r="N70" s="127"/>
      <c r="O70" s="114"/>
      <c r="P70" s="134"/>
      <c r="Q70" s="27">
        <f t="shared" si="18"/>
        <v>100</v>
      </c>
      <c r="R70" s="62">
        <f t="shared" si="19"/>
        <v>51.02040816326531</v>
      </c>
      <c r="S70" s="135"/>
      <c r="T70" s="123"/>
      <c r="U70" s="135"/>
      <c r="V70" s="136"/>
      <c r="W70" s="86"/>
    </row>
    <row r="71" spans="1:23" s="18" customFormat="1" ht="15.75">
      <c r="A71" s="133" t="s">
        <v>41</v>
      </c>
      <c r="B71" s="26">
        <v>56</v>
      </c>
      <c r="C71" s="124"/>
      <c r="D71" s="26">
        <f t="shared" si="17"/>
        <v>56</v>
      </c>
      <c r="E71" s="26">
        <v>56</v>
      </c>
      <c r="F71" s="127"/>
      <c r="G71" s="130"/>
      <c r="H71" s="26">
        <v>56</v>
      </c>
      <c r="I71" s="127">
        <v>1</v>
      </c>
      <c r="J71" s="114">
        <v>23</v>
      </c>
      <c r="K71" s="114">
        <v>18</v>
      </c>
      <c r="L71" s="128">
        <v>14</v>
      </c>
      <c r="M71" s="26">
        <f aca="true" t="shared" si="20" ref="M71:M76">SUM(N71:P71)</f>
        <v>0</v>
      </c>
      <c r="N71" s="127"/>
      <c r="O71" s="114"/>
      <c r="P71" s="134"/>
      <c r="Q71" s="27">
        <f t="shared" si="18"/>
        <v>100</v>
      </c>
      <c r="R71" s="62">
        <f t="shared" si="19"/>
        <v>42.857142857142854</v>
      </c>
      <c r="S71" s="135"/>
      <c r="T71" s="123"/>
      <c r="U71" s="135"/>
      <c r="V71" s="136"/>
      <c r="W71" s="86"/>
    </row>
    <row r="72" spans="1:23" s="18" customFormat="1" ht="15.75">
      <c r="A72" s="133" t="s">
        <v>42</v>
      </c>
      <c r="B72" s="26">
        <v>53</v>
      </c>
      <c r="C72" s="124"/>
      <c r="D72" s="26">
        <f t="shared" si="17"/>
        <v>53</v>
      </c>
      <c r="E72" s="26">
        <v>53</v>
      </c>
      <c r="F72" s="129"/>
      <c r="G72" s="130"/>
      <c r="H72" s="26">
        <v>53</v>
      </c>
      <c r="I72" s="127">
        <v>1</v>
      </c>
      <c r="J72" s="114">
        <v>19</v>
      </c>
      <c r="K72" s="114">
        <v>30</v>
      </c>
      <c r="L72" s="128">
        <v>3</v>
      </c>
      <c r="M72" s="26">
        <f t="shared" si="20"/>
        <v>0</v>
      </c>
      <c r="N72" s="127"/>
      <c r="O72" s="114"/>
      <c r="P72" s="134"/>
      <c r="Q72" s="27">
        <f t="shared" si="18"/>
        <v>100</v>
      </c>
      <c r="R72" s="62">
        <f t="shared" si="19"/>
        <v>37.735849056603776</v>
      </c>
      <c r="S72" s="135"/>
      <c r="T72" s="123"/>
      <c r="U72" s="135"/>
      <c r="V72" s="136"/>
      <c r="W72" s="86"/>
    </row>
    <row r="73" spans="1:23" s="18" customFormat="1" ht="15.75">
      <c r="A73" s="133" t="s">
        <v>43</v>
      </c>
      <c r="B73" s="26">
        <v>66</v>
      </c>
      <c r="C73" s="124"/>
      <c r="D73" s="26">
        <f t="shared" si="17"/>
        <v>66</v>
      </c>
      <c r="E73" s="26">
        <v>66</v>
      </c>
      <c r="F73" s="129"/>
      <c r="G73" s="130"/>
      <c r="H73" s="26">
        <v>66</v>
      </c>
      <c r="I73" s="127">
        <v>5</v>
      </c>
      <c r="J73" s="114">
        <v>32</v>
      </c>
      <c r="K73" s="114">
        <v>17</v>
      </c>
      <c r="L73" s="128">
        <v>12</v>
      </c>
      <c r="M73" s="26">
        <f t="shared" si="20"/>
        <v>0</v>
      </c>
      <c r="N73" s="127"/>
      <c r="O73" s="114"/>
      <c r="P73" s="134"/>
      <c r="Q73" s="27">
        <f t="shared" si="18"/>
        <v>100</v>
      </c>
      <c r="R73" s="62">
        <f t="shared" si="19"/>
        <v>56.06060606060606</v>
      </c>
      <c r="S73" s="135"/>
      <c r="T73" s="123"/>
      <c r="U73" s="135"/>
      <c r="V73" s="136"/>
      <c r="W73" s="86"/>
    </row>
    <row r="74" spans="1:23" s="18" customFormat="1" ht="15.75">
      <c r="A74" s="133" t="s">
        <v>44</v>
      </c>
      <c r="B74" s="26">
        <v>33</v>
      </c>
      <c r="C74" s="124"/>
      <c r="D74" s="26">
        <f t="shared" si="17"/>
        <v>33</v>
      </c>
      <c r="E74" s="26">
        <v>33</v>
      </c>
      <c r="F74" s="129"/>
      <c r="G74" s="130"/>
      <c r="H74" s="26">
        <v>33</v>
      </c>
      <c r="I74" s="127">
        <v>5</v>
      </c>
      <c r="J74" s="114">
        <v>17</v>
      </c>
      <c r="K74" s="114">
        <v>11</v>
      </c>
      <c r="L74" s="128">
        <v>0</v>
      </c>
      <c r="M74" s="26">
        <f t="shared" si="20"/>
        <v>0</v>
      </c>
      <c r="N74" s="127"/>
      <c r="O74" s="114"/>
      <c r="P74" s="134"/>
      <c r="Q74" s="27">
        <f t="shared" si="18"/>
        <v>100</v>
      </c>
      <c r="R74" s="62">
        <f t="shared" si="19"/>
        <v>66.66666666666667</v>
      </c>
      <c r="S74" s="135"/>
      <c r="T74" s="123"/>
      <c r="U74" s="135"/>
      <c r="V74" s="136"/>
      <c r="W74" s="86"/>
    </row>
    <row r="75" spans="1:23" s="18" customFormat="1" ht="15.75">
      <c r="A75" s="133" t="s">
        <v>45</v>
      </c>
      <c r="B75" s="26">
        <v>60</v>
      </c>
      <c r="C75" s="124"/>
      <c r="D75" s="26">
        <f t="shared" si="17"/>
        <v>60</v>
      </c>
      <c r="E75" s="26">
        <v>60</v>
      </c>
      <c r="F75" s="129"/>
      <c r="G75" s="130"/>
      <c r="H75" s="26">
        <v>60</v>
      </c>
      <c r="I75" s="127">
        <v>7</v>
      </c>
      <c r="J75" s="114">
        <v>22</v>
      </c>
      <c r="K75" s="114">
        <v>17</v>
      </c>
      <c r="L75" s="128">
        <v>14</v>
      </c>
      <c r="M75" s="26">
        <f t="shared" si="20"/>
        <v>0</v>
      </c>
      <c r="N75" s="127"/>
      <c r="O75" s="114"/>
      <c r="P75" s="134"/>
      <c r="Q75" s="27">
        <f t="shared" si="18"/>
        <v>100</v>
      </c>
      <c r="R75" s="62">
        <f t="shared" si="19"/>
        <v>48.333333333333336</v>
      </c>
      <c r="S75" s="135"/>
      <c r="T75" s="123"/>
      <c r="U75" s="135"/>
      <c r="V75" s="136"/>
      <c r="W75" s="86"/>
    </row>
    <row r="76" spans="1:23" s="18" customFormat="1" ht="15.75">
      <c r="A76" s="133" t="s">
        <v>46</v>
      </c>
      <c r="B76" s="26">
        <v>48</v>
      </c>
      <c r="C76" s="124"/>
      <c r="D76" s="26">
        <f t="shared" si="17"/>
        <v>48</v>
      </c>
      <c r="E76" s="26">
        <v>48</v>
      </c>
      <c r="F76" s="129"/>
      <c r="G76" s="130"/>
      <c r="H76" s="26">
        <v>48</v>
      </c>
      <c r="I76" s="127">
        <v>7</v>
      </c>
      <c r="J76" s="114">
        <v>27</v>
      </c>
      <c r="K76" s="114">
        <v>12</v>
      </c>
      <c r="L76" s="128">
        <v>2</v>
      </c>
      <c r="M76" s="26">
        <f t="shared" si="20"/>
        <v>0</v>
      </c>
      <c r="N76" s="127"/>
      <c r="O76" s="114"/>
      <c r="P76" s="134"/>
      <c r="Q76" s="27">
        <f t="shared" si="18"/>
        <v>100</v>
      </c>
      <c r="R76" s="62">
        <f t="shared" si="19"/>
        <v>70.83333333333333</v>
      </c>
      <c r="S76" s="135"/>
      <c r="T76" s="123"/>
      <c r="U76" s="135"/>
      <c r="V76" s="136"/>
      <c r="W76" s="86"/>
    </row>
    <row r="77" spans="1:23" s="18" customFormat="1" ht="15.75">
      <c r="A77" s="25" t="s">
        <v>52</v>
      </c>
      <c r="B77" s="26">
        <v>133</v>
      </c>
      <c r="C77" s="124"/>
      <c r="D77" s="26">
        <f>B77-C77</f>
        <v>133</v>
      </c>
      <c r="E77" s="26">
        <v>133</v>
      </c>
      <c r="F77" s="129"/>
      <c r="G77" s="130"/>
      <c r="H77" s="26">
        <v>133</v>
      </c>
      <c r="I77" s="127">
        <v>1</v>
      </c>
      <c r="J77" s="114">
        <v>99</v>
      </c>
      <c r="K77" s="114">
        <v>33</v>
      </c>
      <c r="L77" s="128"/>
      <c r="M77" s="26"/>
      <c r="N77" s="127"/>
      <c r="O77" s="114"/>
      <c r="P77" s="134"/>
      <c r="Q77" s="27">
        <f>H77*100/D77</f>
        <v>100</v>
      </c>
      <c r="R77" s="62">
        <f>SUM(I77+J77)*100/E77</f>
        <v>75.18796992481202</v>
      </c>
      <c r="S77" s="131"/>
      <c r="T77" s="130"/>
      <c r="U77" s="131"/>
      <c r="V77" s="126"/>
      <c r="W77" s="86"/>
    </row>
    <row r="78" spans="1:23" s="18" customFormat="1" ht="15.75">
      <c r="A78" s="28" t="s">
        <v>53</v>
      </c>
      <c r="B78" s="29">
        <v>57</v>
      </c>
      <c r="C78" s="30"/>
      <c r="D78" s="26">
        <f>B78-C78</f>
        <v>57</v>
      </c>
      <c r="E78" s="26">
        <v>57</v>
      </c>
      <c r="F78" s="129"/>
      <c r="G78" s="130"/>
      <c r="H78" s="26">
        <v>57</v>
      </c>
      <c r="I78" s="127">
        <v>9</v>
      </c>
      <c r="J78" s="114">
        <v>35</v>
      </c>
      <c r="K78" s="114">
        <v>13</v>
      </c>
      <c r="L78" s="128"/>
      <c r="M78" s="26">
        <f>SUM(N78:P78)</f>
        <v>0</v>
      </c>
      <c r="N78" s="127"/>
      <c r="O78" s="114"/>
      <c r="P78" s="134"/>
      <c r="Q78" s="27">
        <f>H78*100/D78</f>
        <v>100</v>
      </c>
      <c r="R78" s="62">
        <f>SUM(I78+J78)*100/E78</f>
        <v>77.19298245614036</v>
      </c>
      <c r="S78" s="39"/>
      <c r="T78" s="38"/>
      <c r="U78" s="39"/>
      <c r="V78" s="40"/>
      <c r="W78" s="86"/>
    </row>
    <row r="79" spans="1:23" ht="16.5" thickBot="1">
      <c r="A79" s="65"/>
      <c r="B79" s="66"/>
      <c r="C79" s="67"/>
      <c r="D79" s="66">
        <f>B79-C79</f>
        <v>0</v>
      </c>
      <c r="E79" s="66">
        <f>SUM(F79,G79,H79,M79,D79)</f>
        <v>0</v>
      </c>
      <c r="F79" s="68"/>
      <c r="G79" s="69"/>
      <c r="H79" s="66">
        <f>SUM(I79:L79)</f>
        <v>0</v>
      </c>
      <c r="I79" s="70"/>
      <c r="J79" s="71"/>
      <c r="K79" s="71"/>
      <c r="L79" s="72"/>
      <c r="M79" s="66">
        <f>SUM(N79:P79)</f>
        <v>0</v>
      </c>
      <c r="N79" s="70"/>
      <c r="O79" s="71"/>
      <c r="P79" s="73"/>
      <c r="Q79" s="35" t="e">
        <f>H79*100/D79</f>
        <v>#DIV/0!</v>
      </c>
      <c r="R79" s="63" t="e">
        <f>SUM(I79+J79)*100/E79</f>
        <v>#DIV/0!</v>
      </c>
      <c r="S79" s="39"/>
      <c r="T79" s="38"/>
      <c r="U79" s="39"/>
      <c r="V79" s="40"/>
      <c r="W79" s="86"/>
    </row>
    <row r="80" spans="1:23" s="5" customFormat="1" ht="16.5" thickBot="1">
      <c r="A80" s="41" t="s">
        <v>9</v>
      </c>
      <c r="B80" s="42">
        <f aca="true" t="shared" si="21" ref="B80:P80">SUM(B67:B79)</f>
        <v>739</v>
      </c>
      <c r="C80" s="43">
        <f t="shared" si="21"/>
        <v>0</v>
      </c>
      <c r="D80" s="42">
        <f t="shared" si="21"/>
        <v>739</v>
      </c>
      <c r="E80" s="42">
        <f t="shared" si="21"/>
        <v>739</v>
      </c>
      <c r="F80" s="46">
        <f t="shared" si="21"/>
        <v>0</v>
      </c>
      <c r="G80" s="48">
        <f t="shared" si="21"/>
        <v>0</v>
      </c>
      <c r="H80" s="42">
        <f t="shared" si="21"/>
        <v>738</v>
      </c>
      <c r="I80" s="46">
        <f t="shared" si="21"/>
        <v>57</v>
      </c>
      <c r="J80" s="47">
        <f t="shared" si="21"/>
        <v>394</v>
      </c>
      <c r="K80" s="47">
        <f t="shared" si="21"/>
        <v>219</v>
      </c>
      <c r="L80" s="48">
        <f t="shared" si="21"/>
        <v>68</v>
      </c>
      <c r="M80" s="42">
        <f t="shared" si="21"/>
        <v>1</v>
      </c>
      <c r="N80" s="46">
        <f t="shared" si="21"/>
        <v>0</v>
      </c>
      <c r="O80" s="47">
        <f t="shared" si="21"/>
        <v>1</v>
      </c>
      <c r="P80" s="48">
        <f t="shared" si="21"/>
        <v>0</v>
      </c>
      <c r="Q80" s="49">
        <f>H80*100/D80</f>
        <v>99.86468200270636</v>
      </c>
      <c r="R80" s="49">
        <f>SUM(I80+J80)*100/E80</f>
        <v>61.028416779431666</v>
      </c>
      <c r="S80" s="53"/>
      <c r="T80" s="52"/>
      <c r="U80" s="53"/>
      <c r="V80" s="54"/>
      <c r="W80" s="87"/>
    </row>
    <row r="81" spans="1:23" ht="13.5" customHeight="1" thickBot="1">
      <c r="A81" s="152" t="s">
        <v>36</v>
      </c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4"/>
      <c r="W81" s="86"/>
    </row>
    <row r="82" spans="1:23" s="18" customFormat="1" ht="15.75">
      <c r="A82" s="20" t="s">
        <v>35</v>
      </c>
      <c r="B82" s="21">
        <v>40</v>
      </c>
      <c r="C82" s="137"/>
      <c r="D82" s="21">
        <f>B82-C82</f>
        <v>40</v>
      </c>
      <c r="E82" s="21">
        <v>40</v>
      </c>
      <c r="F82" s="137"/>
      <c r="G82" s="138"/>
      <c r="H82" s="21">
        <v>40</v>
      </c>
      <c r="I82" s="137">
        <v>13</v>
      </c>
      <c r="J82" s="137">
        <v>21</v>
      </c>
      <c r="K82" s="137">
        <v>5</v>
      </c>
      <c r="L82" s="137">
        <v>1</v>
      </c>
      <c r="M82" s="21">
        <f>SUM(N82:P82)</f>
        <v>0</v>
      </c>
      <c r="N82" s="137"/>
      <c r="O82" s="137"/>
      <c r="P82" s="137"/>
      <c r="Q82" s="23">
        <f>H82*100/D82</f>
        <v>100</v>
      </c>
      <c r="R82" s="61">
        <f>SUM(I82+J82)*100/E82</f>
        <v>85</v>
      </c>
      <c r="S82" s="138"/>
      <c r="T82" s="138"/>
      <c r="U82" s="138"/>
      <c r="V82" s="138"/>
      <c r="W82" s="86"/>
    </row>
    <row r="83" spans="1:23" s="18" customFormat="1" ht="15.75">
      <c r="A83" s="25" t="s">
        <v>39</v>
      </c>
      <c r="B83" s="26">
        <v>49</v>
      </c>
      <c r="C83" s="74"/>
      <c r="D83" s="26">
        <f aca="true" t="shared" si="22" ref="D83:D93">B83-C83</f>
        <v>49</v>
      </c>
      <c r="E83" s="26">
        <v>49</v>
      </c>
      <c r="F83" s="74"/>
      <c r="G83" s="75"/>
      <c r="H83" s="26">
        <v>42</v>
      </c>
      <c r="I83" s="74">
        <v>5</v>
      </c>
      <c r="J83" s="74">
        <v>23</v>
      </c>
      <c r="K83" s="74">
        <v>11</v>
      </c>
      <c r="L83" s="74">
        <v>3</v>
      </c>
      <c r="M83" s="26">
        <v>1</v>
      </c>
      <c r="N83" s="74"/>
      <c r="O83" s="74"/>
      <c r="P83" s="74">
        <v>1</v>
      </c>
      <c r="Q83" s="27">
        <f aca="true" t="shared" si="23" ref="Q83:Q93">H83*100/D83</f>
        <v>85.71428571428571</v>
      </c>
      <c r="R83" s="62">
        <f aca="true" t="shared" si="24" ref="R83:R93">SUM(I83+J83)*100/E83</f>
        <v>57.142857142857146</v>
      </c>
      <c r="S83" s="75"/>
      <c r="T83" s="75"/>
      <c r="U83" s="75"/>
      <c r="V83" s="75"/>
      <c r="W83" s="86"/>
    </row>
    <row r="84" spans="1:23" s="18" customFormat="1" ht="16.5" thickBot="1">
      <c r="A84" s="25" t="s">
        <v>34</v>
      </c>
      <c r="B84" s="26">
        <v>62</v>
      </c>
      <c r="C84" s="74"/>
      <c r="D84" s="26">
        <f t="shared" si="22"/>
        <v>62</v>
      </c>
      <c r="E84" s="26">
        <v>62</v>
      </c>
      <c r="F84" s="74"/>
      <c r="G84" s="75"/>
      <c r="H84" s="26">
        <v>62</v>
      </c>
      <c r="I84" s="74">
        <v>7</v>
      </c>
      <c r="J84" s="74">
        <v>30</v>
      </c>
      <c r="K84" s="74">
        <v>23</v>
      </c>
      <c r="L84" s="74">
        <v>2</v>
      </c>
      <c r="M84" s="26">
        <f aca="true" t="shared" si="25" ref="M84:M93">SUM(N84:P84)</f>
        <v>0</v>
      </c>
      <c r="N84" s="74"/>
      <c r="O84" s="74"/>
      <c r="P84" s="74"/>
      <c r="Q84" s="27">
        <f t="shared" si="23"/>
        <v>100</v>
      </c>
      <c r="R84" s="62">
        <f t="shared" si="24"/>
        <v>59.67741935483871</v>
      </c>
      <c r="S84" s="75"/>
      <c r="T84" s="75"/>
      <c r="U84" s="75"/>
      <c r="V84" s="75"/>
      <c r="W84" s="86"/>
    </row>
    <row r="85" spans="1:23" s="19" customFormat="1" ht="16.5" thickBot="1">
      <c r="A85" s="25" t="s">
        <v>40</v>
      </c>
      <c r="B85" s="26">
        <v>53</v>
      </c>
      <c r="C85" s="74"/>
      <c r="D85" s="26">
        <f t="shared" si="22"/>
        <v>53</v>
      </c>
      <c r="E85" s="26">
        <v>53</v>
      </c>
      <c r="F85" s="74"/>
      <c r="G85" s="75"/>
      <c r="H85" s="26">
        <v>53</v>
      </c>
      <c r="I85" s="74">
        <v>13</v>
      </c>
      <c r="J85" s="74">
        <v>20</v>
      </c>
      <c r="K85" s="74">
        <v>18</v>
      </c>
      <c r="L85" s="74">
        <v>2</v>
      </c>
      <c r="M85" s="26">
        <f t="shared" si="25"/>
        <v>0</v>
      </c>
      <c r="N85" s="74"/>
      <c r="O85" s="74"/>
      <c r="P85" s="74"/>
      <c r="Q85" s="27">
        <f t="shared" si="23"/>
        <v>100</v>
      </c>
      <c r="R85" s="62">
        <f t="shared" si="24"/>
        <v>62.264150943396224</v>
      </c>
      <c r="S85" s="75"/>
      <c r="T85" s="75"/>
      <c r="U85" s="75"/>
      <c r="V85" s="75"/>
      <c r="W85" s="149"/>
    </row>
    <row r="86" spans="1:23" s="19" customFormat="1" ht="16.5" thickBot="1">
      <c r="A86" s="25" t="s">
        <v>41</v>
      </c>
      <c r="B86" s="26">
        <v>79</v>
      </c>
      <c r="C86" s="74"/>
      <c r="D86" s="26">
        <f t="shared" si="22"/>
        <v>79</v>
      </c>
      <c r="E86" s="26">
        <v>79</v>
      </c>
      <c r="F86" s="74">
        <v>0</v>
      </c>
      <c r="G86" s="74">
        <v>1</v>
      </c>
      <c r="H86" s="26">
        <v>78</v>
      </c>
      <c r="I86" s="74">
        <v>2</v>
      </c>
      <c r="J86" s="74">
        <v>53</v>
      </c>
      <c r="K86" s="74">
        <v>19</v>
      </c>
      <c r="L86" s="74">
        <v>1</v>
      </c>
      <c r="M86" s="26"/>
      <c r="N86" s="74"/>
      <c r="O86" s="74"/>
      <c r="P86" s="74"/>
      <c r="Q86" s="27">
        <f t="shared" si="23"/>
        <v>98.73417721518987</v>
      </c>
      <c r="R86" s="62">
        <f t="shared" si="24"/>
        <v>69.62025316455696</v>
      </c>
      <c r="S86" s="75"/>
      <c r="T86" s="75"/>
      <c r="U86" s="75"/>
      <c r="V86" s="75"/>
      <c r="W86" s="149"/>
    </row>
    <row r="87" spans="1:23" s="18" customFormat="1" ht="16.5" thickBot="1">
      <c r="A87" s="25" t="s">
        <v>42</v>
      </c>
      <c r="B87" s="26">
        <v>37</v>
      </c>
      <c r="C87" s="74"/>
      <c r="D87" s="26">
        <f t="shared" si="22"/>
        <v>37</v>
      </c>
      <c r="E87" s="26">
        <v>37</v>
      </c>
      <c r="F87" s="75"/>
      <c r="G87" s="75"/>
      <c r="H87" s="26">
        <v>37</v>
      </c>
      <c r="I87" s="74">
        <v>6</v>
      </c>
      <c r="J87" s="74">
        <v>15</v>
      </c>
      <c r="K87" s="74">
        <v>16</v>
      </c>
      <c r="L87" s="74">
        <v>0</v>
      </c>
      <c r="M87" s="26"/>
      <c r="N87" s="74"/>
      <c r="O87" s="74"/>
      <c r="P87" s="74"/>
      <c r="Q87" s="27">
        <f t="shared" si="23"/>
        <v>100</v>
      </c>
      <c r="R87" s="62">
        <f t="shared" si="24"/>
        <v>56.75675675675676</v>
      </c>
      <c r="S87" s="75"/>
      <c r="T87" s="75"/>
      <c r="U87" s="75"/>
      <c r="V87" s="75"/>
      <c r="W87" s="86"/>
    </row>
    <row r="88" spans="1:23" s="19" customFormat="1" ht="16.5" thickBot="1">
      <c r="A88" s="25" t="s">
        <v>43</v>
      </c>
      <c r="B88" s="26">
        <v>30</v>
      </c>
      <c r="C88" s="74"/>
      <c r="D88" s="26">
        <f t="shared" si="22"/>
        <v>30</v>
      </c>
      <c r="E88" s="26">
        <v>30</v>
      </c>
      <c r="F88" s="75"/>
      <c r="G88" s="75"/>
      <c r="H88" s="26">
        <v>29</v>
      </c>
      <c r="I88" s="74">
        <v>4</v>
      </c>
      <c r="J88" s="74">
        <v>17</v>
      </c>
      <c r="K88" s="74">
        <v>5</v>
      </c>
      <c r="L88" s="74">
        <v>3</v>
      </c>
      <c r="M88" s="26">
        <v>1</v>
      </c>
      <c r="N88" s="74">
        <v>1</v>
      </c>
      <c r="O88" s="74"/>
      <c r="P88" s="74"/>
      <c r="Q88" s="27">
        <f t="shared" si="23"/>
        <v>96.66666666666667</v>
      </c>
      <c r="R88" s="62">
        <f t="shared" si="24"/>
        <v>70</v>
      </c>
      <c r="S88" s="75"/>
      <c r="T88" s="75"/>
      <c r="U88" s="75"/>
      <c r="V88" s="75"/>
      <c r="W88" s="149"/>
    </row>
    <row r="89" spans="1:23" s="18" customFormat="1" ht="16.5" thickBot="1">
      <c r="A89" s="25" t="s">
        <v>44</v>
      </c>
      <c r="B89" s="26">
        <v>50</v>
      </c>
      <c r="C89" s="74"/>
      <c r="D89" s="26">
        <f t="shared" si="22"/>
        <v>50</v>
      </c>
      <c r="E89" s="26">
        <v>50</v>
      </c>
      <c r="F89" s="75"/>
      <c r="G89" s="75"/>
      <c r="H89" s="26">
        <v>50</v>
      </c>
      <c r="I89" s="74">
        <v>6</v>
      </c>
      <c r="J89" s="74">
        <v>35</v>
      </c>
      <c r="K89" s="74">
        <v>8</v>
      </c>
      <c r="L89" s="74">
        <v>1</v>
      </c>
      <c r="M89" s="26">
        <f t="shared" si="25"/>
        <v>0</v>
      </c>
      <c r="N89" s="74"/>
      <c r="O89" s="74"/>
      <c r="P89" s="74"/>
      <c r="Q89" s="27">
        <f t="shared" si="23"/>
        <v>100</v>
      </c>
      <c r="R89" s="62">
        <f t="shared" si="24"/>
        <v>82</v>
      </c>
      <c r="S89" s="75"/>
      <c r="T89" s="75"/>
      <c r="U89" s="75"/>
      <c r="V89" s="75"/>
      <c r="W89" s="86"/>
    </row>
    <row r="90" spans="1:23" s="19" customFormat="1" ht="16.5" thickBot="1">
      <c r="A90" s="25" t="s">
        <v>45</v>
      </c>
      <c r="B90" s="26">
        <v>92</v>
      </c>
      <c r="C90" s="74">
        <v>1</v>
      </c>
      <c r="D90" s="26">
        <f t="shared" si="22"/>
        <v>91</v>
      </c>
      <c r="E90" s="26">
        <v>91</v>
      </c>
      <c r="F90" s="75"/>
      <c r="G90" s="74"/>
      <c r="H90" s="26">
        <v>91</v>
      </c>
      <c r="I90" s="74">
        <v>14</v>
      </c>
      <c r="J90" s="74">
        <v>43</v>
      </c>
      <c r="K90" s="74">
        <v>18</v>
      </c>
      <c r="L90" s="74">
        <v>16</v>
      </c>
      <c r="M90" s="26">
        <f t="shared" si="25"/>
        <v>0</v>
      </c>
      <c r="N90" s="74"/>
      <c r="O90" s="74"/>
      <c r="P90" s="74"/>
      <c r="Q90" s="27">
        <f t="shared" si="23"/>
        <v>100</v>
      </c>
      <c r="R90" s="62">
        <f t="shared" si="24"/>
        <v>62.637362637362635</v>
      </c>
      <c r="S90" s="75"/>
      <c r="T90" s="75"/>
      <c r="U90" s="75"/>
      <c r="V90" s="75"/>
      <c r="W90" s="149"/>
    </row>
    <row r="91" spans="1:23" s="18" customFormat="1" ht="15.75">
      <c r="A91" s="25" t="s">
        <v>46</v>
      </c>
      <c r="B91" s="26">
        <v>70</v>
      </c>
      <c r="C91" s="74"/>
      <c r="D91" s="26">
        <f t="shared" si="22"/>
        <v>70</v>
      </c>
      <c r="E91" s="26">
        <v>70</v>
      </c>
      <c r="F91" s="75"/>
      <c r="G91" s="75">
        <v>2</v>
      </c>
      <c r="H91" s="26">
        <v>68</v>
      </c>
      <c r="I91" s="74">
        <v>6</v>
      </c>
      <c r="J91" s="74">
        <v>27</v>
      </c>
      <c r="K91" s="74">
        <v>34</v>
      </c>
      <c r="L91" s="74"/>
      <c r="M91" s="26">
        <f t="shared" si="25"/>
        <v>0</v>
      </c>
      <c r="N91" s="74"/>
      <c r="O91" s="74"/>
      <c r="P91" s="74"/>
      <c r="Q91" s="27">
        <f t="shared" si="23"/>
        <v>97.14285714285714</v>
      </c>
      <c r="R91" s="62">
        <f t="shared" si="24"/>
        <v>47.142857142857146</v>
      </c>
      <c r="S91" s="75"/>
      <c r="T91" s="75"/>
      <c r="U91" s="75"/>
      <c r="V91" s="75"/>
      <c r="W91" s="86"/>
    </row>
    <row r="92" spans="1:23" s="18" customFormat="1" ht="16.5" thickBot="1">
      <c r="A92" s="25" t="s">
        <v>52</v>
      </c>
      <c r="B92" s="26">
        <v>41</v>
      </c>
      <c r="C92" s="74"/>
      <c r="D92" s="26">
        <f>B92-C92</f>
        <v>41</v>
      </c>
      <c r="E92" s="26">
        <v>41</v>
      </c>
      <c r="F92" s="75"/>
      <c r="G92" s="75"/>
      <c r="H92" s="26">
        <v>41</v>
      </c>
      <c r="I92" s="74">
        <v>0</v>
      </c>
      <c r="J92" s="74">
        <v>35</v>
      </c>
      <c r="K92" s="74">
        <v>6</v>
      </c>
      <c r="L92" s="74">
        <v>0</v>
      </c>
      <c r="M92" s="26">
        <v>7</v>
      </c>
      <c r="N92" s="74">
        <v>7</v>
      </c>
      <c r="O92" s="74"/>
      <c r="P92" s="74"/>
      <c r="Q92" s="27">
        <f>H92*100/D92</f>
        <v>100</v>
      </c>
      <c r="R92" s="62">
        <f>SUM(I92+J92)*100/E92</f>
        <v>85.36585365853658</v>
      </c>
      <c r="S92" s="75"/>
      <c r="T92" s="75"/>
      <c r="U92" s="75"/>
      <c r="V92" s="75"/>
      <c r="W92" s="86"/>
    </row>
    <row r="93" spans="1:23" s="19" customFormat="1" ht="16.5" thickBot="1">
      <c r="A93" s="25" t="s">
        <v>53</v>
      </c>
      <c r="B93" s="26">
        <v>79</v>
      </c>
      <c r="C93" s="74"/>
      <c r="D93" s="26">
        <f t="shared" si="22"/>
        <v>79</v>
      </c>
      <c r="E93" s="26">
        <v>79</v>
      </c>
      <c r="F93" s="75"/>
      <c r="G93" s="75"/>
      <c r="H93" s="26">
        <v>79</v>
      </c>
      <c r="I93" s="74">
        <v>23</v>
      </c>
      <c r="J93" s="74">
        <v>49</v>
      </c>
      <c r="K93" s="74">
        <v>7</v>
      </c>
      <c r="L93" s="74"/>
      <c r="M93" s="26">
        <f t="shared" si="25"/>
        <v>0</v>
      </c>
      <c r="N93" s="74"/>
      <c r="O93" s="74"/>
      <c r="P93" s="74"/>
      <c r="Q93" s="27">
        <f t="shared" si="23"/>
        <v>100</v>
      </c>
      <c r="R93" s="62">
        <f t="shared" si="24"/>
        <v>91.13924050632912</v>
      </c>
      <c r="S93" s="75"/>
      <c r="T93" s="75"/>
      <c r="U93" s="75"/>
      <c r="V93" s="75"/>
      <c r="W93" s="149"/>
    </row>
    <row r="94" spans="1:23" ht="16.5" thickBot="1">
      <c r="A94" s="65"/>
      <c r="B94" s="66"/>
      <c r="C94" s="76"/>
      <c r="D94" s="66">
        <f>B94-C94</f>
        <v>0</v>
      </c>
      <c r="E94" s="66">
        <f>SUM(F94,G94,H94,M94,D94)</f>
        <v>0</v>
      </c>
      <c r="F94" s="77"/>
      <c r="G94" s="77"/>
      <c r="H94" s="66">
        <f>SUM(I94:L94)</f>
        <v>0</v>
      </c>
      <c r="I94" s="76"/>
      <c r="J94" s="76"/>
      <c r="K94" s="76"/>
      <c r="L94" s="76"/>
      <c r="M94" s="66">
        <f>SUM(N94:P94)</f>
        <v>0</v>
      </c>
      <c r="N94" s="76"/>
      <c r="O94" s="76"/>
      <c r="P94" s="76"/>
      <c r="Q94" s="78" t="e">
        <f>H94*100/D94</f>
        <v>#DIV/0!</v>
      </c>
      <c r="R94" s="79" t="e">
        <f>SUM(I94+J94)*100/E94</f>
        <v>#DIV/0!</v>
      </c>
      <c r="S94" s="77"/>
      <c r="T94" s="77"/>
      <c r="U94" s="77"/>
      <c r="V94" s="77"/>
      <c r="W94" s="86"/>
    </row>
    <row r="95" spans="1:23" ht="16.5" thickBot="1">
      <c r="A95" s="41" t="s">
        <v>9</v>
      </c>
      <c r="B95" s="80">
        <f aca="true" t="shared" si="26" ref="B95:P95">SUM(B81:B94)</f>
        <v>682</v>
      </c>
      <c r="C95" s="42">
        <f t="shared" si="26"/>
        <v>1</v>
      </c>
      <c r="D95" s="43">
        <f t="shared" si="26"/>
        <v>681</v>
      </c>
      <c r="E95" s="42">
        <f t="shared" si="26"/>
        <v>681</v>
      </c>
      <c r="F95" s="46">
        <f t="shared" si="26"/>
        <v>0</v>
      </c>
      <c r="G95" s="48">
        <f t="shared" si="26"/>
        <v>3</v>
      </c>
      <c r="H95" s="42">
        <f t="shared" si="26"/>
        <v>670</v>
      </c>
      <c r="I95" s="46">
        <f t="shared" si="26"/>
        <v>99</v>
      </c>
      <c r="J95" s="47">
        <f t="shared" si="26"/>
        <v>368</v>
      </c>
      <c r="K95" s="47">
        <f t="shared" si="26"/>
        <v>170</v>
      </c>
      <c r="L95" s="48">
        <f t="shared" si="26"/>
        <v>29</v>
      </c>
      <c r="M95" s="42">
        <f t="shared" si="26"/>
        <v>9</v>
      </c>
      <c r="N95" s="46">
        <f t="shared" si="26"/>
        <v>8</v>
      </c>
      <c r="O95" s="47">
        <f t="shared" si="26"/>
        <v>0</v>
      </c>
      <c r="P95" s="48">
        <f t="shared" si="26"/>
        <v>1</v>
      </c>
      <c r="Q95" s="49">
        <f>H95*100/D95</f>
        <v>98.38472834067548</v>
      </c>
      <c r="R95" s="49">
        <f>SUM(I95+J95)*100/E95</f>
        <v>68.57562408223201</v>
      </c>
      <c r="S95" s="81"/>
      <c r="T95" s="82"/>
      <c r="U95" s="83"/>
      <c r="V95" s="84"/>
      <c r="W95" s="86"/>
    </row>
    <row r="96" spans="1:23" ht="13.5" customHeight="1" thickBot="1">
      <c r="A96" s="152" t="s">
        <v>38</v>
      </c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4"/>
      <c r="W96" s="88" t="s">
        <v>37</v>
      </c>
    </row>
    <row r="97" spans="1:23" s="18" customFormat="1" ht="15.75">
      <c r="A97" s="20" t="s">
        <v>35</v>
      </c>
      <c r="B97" s="21">
        <v>49</v>
      </c>
      <c r="C97" s="137"/>
      <c r="D97" s="21">
        <f>B97-C97</f>
        <v>49</v>
      </c>
      <c r="E97" s="21">
        <v>49</v>
      </c>
      <c r="F97" s="138"/>
      <c r="G97" s="138"/>
      <c r="H97" s="21">
        <v>49</v>
      </c>
      <c r="I97" s="137">
        <v>14</v>
      </c>
      <c r="J97" s="137">
        <v>28</v>
      </c>
      <c r="K97" s="137">
        <v>7</v>
      </c>
      <c r="L97" s="137"/>
      <c r="M97" s="21">
        <f>SUM(N97:P97)</f>
        <v>0</v>
      </c>
      <c r="N97" s="137"/>
      <c r="O97" s="137"/>
      <c r="P97" s="137"/>
      <c r="Q97" s="23">
        <f>H97*100/D97</f>
        <v>100</v>
      </c>
      <c r="R97" s="61">
        <v>100</v>
      </c>
      <c r="S97" s="138"/>
      <c r="T97" s="138"/>
      <c r="U97" s="138"/>
      <c r="V97" s="138"/>
      <c r="W97" s="86"/>
    </row>
    <row r="98" spans="1:23" s="18" customFormat="1" ht="16.5" thickBot="1">
      <c r="A98" s="25" t="s">
        <v>39</v>
      </c>
      <c r="B98" s="66">
        <v>82</v>
      </c>
      <c r="C98" s="76"/>
      <c r="D98" s="66">
        <f aca="true" t="shared" si="27" ref="D98:D107">B98-C98</f>
        <v>82</v>
      </c>
      <c r="E98" s="66">
        <v>82</v>
      </c>
      <c r="F98" s="77"/>
      <c r="G98" s="77"/>
      <c r="H98" s="66">
        <v>82</v>
      </c>
      <c r="I98" s="76">
        <v>20</v>
      </c>
      <c r="J98" s="76">
        <v>48</v>
      </c>
      <c r="K98" s="76">
        <v>12</v>
      </c>
      <c r="L98" s="76">
        <v>2</v>
      </c>
      <c r="M98" s="66">
        <f aca="true" t="shared" si="28" ref="M98:M107">SUM(N98:P98)</f>
        <v>0</v>
      </c>
      <c r="N98" s="76"/>
      <c r="O98" s="76"/>
      <c r="P98" s="76"/>
      <c r="Q98" s="78">
        <f aca="true" t="shared" si="29" ref="Q98:Q107">H98*100/D98</f>
        <v>100</v>
      </c>
      <c r="R98" s="79">
        <f aca="true" t="shared" si="30" ref="R98:R107">SUM(I98+J98)*100/E98</f>
        <v>82.92682926829268</v>
      </c>
      <c r="S98" s="75"/>
      <c r="T98" s="75"/>
      <c r="U98" s="75"/>
      <c r="V98" s="75"/>
      <c r="W98" s="86"/>
    </row>
    <row r="99" spans="1:23" s="18" customFormat="1" ht="16.5" thickBot="1">
      <c r="A99" s="25" t="s">
        <v>34</v>
      </c>
      <c r="B99" s="66">
        <v>88</v>
      </c>
      <c r="C99" s="76"/>
      <c r="D99" s="66">
        <f t="shared" si="27"/>
        <v>88</v>
      </c>
      <c r="E99" s="66">
        <v>88</v>
      </c>
      <c r="F99" s="77"/>
      <c r="G99" s="77"/>
      <c r="H99" s="66">
        <v>88</v>
      </c>
      <c r="I99" s="76">
        <v>5</v>
      </c>
      <c r="J99" s="76">
        <v>71</v>
      </c>
      <c r="K99" s="76">
        <v>10</v>
      </c>
      <c r="L99" s="76">
        <v>2</v>
      </c>
      <c r="M99" s="66">
        <f t="shared" si="28"/>
        <v>0</v>
      </c>
      <c r="N99" s="76"/>
      <c r="O99" s="76"/>
      <c r="P99" s="76"/>
      <c r="Q99" s="78">
        <f t="shared" si="29"/>
        <v>100</v>
      </c>
      <c r="R99" s="79">
        <f t="shared" si="30"/>
        <v>86.36363636363636</v>
      </c>
      <c r="S99" s="75"/>
      <c r="T99" s="75"/>
      <c r="U99" s="75"/>
      <c r="V99" s="75"/>
      <c r="W99" s="86"/>
    </row>
    <row r="100" spans="1:23" s="18" customFormat="1" ht="16.5" thickBot="1">
      <c r="A100" s="25" t="s">
        <v>40</v>
      </c>
      <c r="B100" s="66">
        <v>58</v>
      </c>
      <c r="C100" s="76"/>
      <c r="D100" s="66">
        <f t="shared" si="27"/>
        <v>58</v>
      </c>
      <c r="E100" s="66">
        <v>58</v>
      </c>
      <c r="F100" s="77"/>
      <c r="G100" s="77"/>
      <c r="H100" s="66">
        <v>58</v>
      </c>
      <c r="I100" s="76">
        <v>16</v>
      </c>
      <c r="J100" s="76">
        <v>24</v>
      </c>
      <c r="K100" s="76">
        <v>14</v>
      </c>
      <c r="L100" s="76">
        <v>0</v>
      </c>
      <c r="M100" s="66">
        <f t="shared" si="28"/>
        <v>0</v>
      </c>
      <c r="N100" s="76"/>
      <c r="O100" s="76"/>
      <c r="P100" s="76"/>
      <c r="Q100" s="78">
        <f t="shared" si="29"/>
        <v>100</v>
      </c>
      <c r="R100" s="79">
        <f t="shared" si="30"/>
        <v>68.96551724137932</v>
      </c>
      <c r="S100" s="75"/>
      <c r="T100" s="75"/>
      <c r="U100" s="75"/>
      <c r="V100" s="75"/>
      <c r="W100" s="86"/>
    </row>
    <row r="101" spans="1:23" s="18" customFormat="1" ht="16.5" thickBot="1">
      <c r="A101" s="25" t="s">
        <v>41</v>
      </c>
      <c r="B101" s="66">
        <v>86</v>
      </c>
      <c r="C101" s="76"/>
      <c r="D101" s="66">
        <f t="shared" si="27"/>
        <v>86</v>
      </c>
      <c r="E101" s="66">
        <v>86</v>
      </c>
      <c r="F101" s="76">
        <v>0</v>
      </c>
      <c r="G101" s="77">
        <v>1</v>
      </c>
      <c r="H101" s="66">
        <v>82</v>
      </c>
      <c r="I101" s="76">
        <v>3</v>
      </c>
      <c r="J101" s="76">
        <v>65</v>
      </c>
      <c r="K101" s="76">
        <v>12</v>
      </c>
      <c r="L101" s="76">
        <v>2</v>
      </c>
      <c r="M101" s="66">
        <f t="shared" si="28"/>
        <v>0</v>
      </c>
      <c r="N101" s="76"/>
      <c r="O101" s="76"/>
      <c r="P101" s="76"/>
      <c r="Q101" s="78">
        <f t="shared" si="29"/>
        <v>95.34883720930233</v>
      </c>
      <c r="R101" s="79">
        <f t="shared" si="30"/>
        <v>79.06976744186046</v>
      </c>
      <c r="S101" s="75"/>
      <c r="T101" s="75"/>
      <c r="U101" s="75"/>
      <c r="V101" s="75"/>
      <c r="W101" s="86"/>
    </row>
    <row r="102" spans="1:23" s="18" customFormat="1" ht="16.5" thickBot="1">
      <c r="A102" s="25" t="s">
        <v>42</v>
      </c>
      <c r="B102" s="66">
        <v>66</v>
      </c>
      <c r="C102" s="76"/>
      <c r="D102" s="66">
        <f t="shared" si="27"/>
        <v>66</v>
      </c>
      <c r="E102" s="66">
        <v>66</v>
      </c>
      <c r="F102" s="77"/>
      <c r="G102" s="76"/>
      <c r="H102" s="66">
        <v>66</v>
      </c>
      <c r="I102" s="76">
        <v>7</v>
      </c>
      <c r="J102" s="76">
        <v>38</v>
      </c>
      <c r="K102" s="76">
        <v>20</v>
      </c>
      <c r="L102" s="76">
        <v>1</v>
      </c>
      <c r="M102" s="66">
        <f t="shared" si="28"/>
        <v>0</v>
      </c>
      <c r="N102" s="76"/>
      <c r="O102" s="76"/>
      <c r="P102" s="76"/>
      <c r="Q102" s="78">
        <f t="shared" si="29"/>
        <v>100</v>
      </c>
      <c r="R102" s="79">
        <f t="shared" si="30"/>
        <v>68.18181818181819</v>
      </c>
      <c r="S102" s="75"/>
      <c r="T102" s="75"/>
      <c r="U102" s="75"/>
      <c r="V102" s="75"/>
      <c r="W102" s="86"/>
    </row>
    <row r="103" spans="1:23" s="18" customFormat="1" ht="16.5" thickBot="1">
      <c r="A103" s="25" t="s">
        <v>43</v>
      </c>
      <c r="B103" s="66">
        <v>57</v>
      </c>
      <c r="C103" s="76"/>
      <c r="D103" s="66">
        <f t="shared" si="27"/>
        <v>57</v>
      </c>
      <c r="E103" s="66">
        <v>57</v>
      </c>
      <c r="F103" s="76"/>
      <c r="G103" s="77"/>
      <c r="H103" s="66">
        <v>57</v>
      </c>
      <c r="I103" s="76">
        <v>12</v>
      </c>
      <c r="J103" s="76">
        <v>22</v>
      </c>
      <c r="K103" s="76">
        <v>14</v>
      </c>
      <c r="L103" s="76">
        <v>9</v>
      </c>
      <c r="M103" s="66">
        <f t="shared" si="28"/>
        <v>0</v>
      </c>
      <c r="N103" s="76"/>
      <c r="O103" s="76"/>
      <c r="P103" s="76"/>
      <c r="Q103" s="78">
        <f t="shared" si="29"/>
        <v>100</v>
      </c>
      <c r="R103" s="79">
        <f t="shared" si="30"/>
        <v>59.64912280701754</v>
      </c>
      <c r="S103" s="75"/>
      <c r="T103" s="75"/>
      <c r="U103" s="75"/>
      <c r="V103" s="75"/>
      <c r="W103" s="86"/>
    </row>
    <row r="104" spans="1:23" s="18" customFormat="1" ht="16.5" thickBot="1">
      <c r="A104" s="25" t="s">
        <v>44</v>
      </c>
      <c r="B104" s="66">
        <v>60</v>
      </c>
      <c r="C104" s="76"/>
      <c r="D104" s="66">
        <f t="shared" si="27"/>
        <v>60</v>
      </c>
      <c r="E104" s="66">
        <v>60</v>
      </c>
      <c r="F104" s="77"/>
      <c r="G104" s="77"/>
      <c r="H104" s="66">
        <v>60</v>
      </c>
      <c r="I104" s="76">
        <v>6</v>
      </c>
      <c r="J104" s="76">
        <v>47</v>
      </c>
      <c r="K104" s="76">
        <v>7</v>
      </c>
      <c r="L104" s="76"/>
      <c r="M104" s="66">
        <f t="shared" si="28"/>
        <v>0</v>
      </c>
      <c r="N104" s="76"/>
      <c r="O104" s="76"/>
      <c r="P104" s="76"/>
      <c r="Q104" s="78">
        <f t="shared" si="29"/>
        <v>100</v>
      </c>
      <c r="R104" s="79">
        <f t="shared" si="30"/>
        <v>88.33333333333333</v>
      </c>
      <c r="S104" s="75"/>
      <c r="T104" s="75"/>
      <c r="U104" s="75"/>
      <c r="V104" s="75"/>
      <c r="W104" s="86"/>
    </row>
    <row r="105" spans="1:23" s="18" customFormat="1" ht="16.5" thickBot="1">
      <c r="A105" s="25" t="s">
        <v>45</v>
      </c>
      <c r="B105" s="66">
        <v>115</v>
      </c>
      <c r="C105" s="76"/>
      <c r="D105" s="66">
        <f t="shared" si="27"/>
        <v>115</v>
      </c>
      <c r="E105" s="66">
        <v>115</v>
      </c>
      <c r="F105" s="77"/>
      <c r="G105" s="77"/>
      <c r="H105" s="66">
        <v>115</v>
      </c>
      <c r="I105" s="76">
        <v>23</v>
      </c>
      <c r="J105" s="76">
        <v>56</v>
      </c>
      <c r="K105" s="76">
        <v>21</v>
      </c>
      <c r="L105" s="76">
        <v>15</v>
      </c>
      <c r="M105" s="66">
        <f t="shared" si="28"/>
        <v>0</v>
      </c>
      <c r="N105" s="76"/>
      <c r="O105" s="76"/>
      <c r="P105" s="76"/>
      <c r="Q105" s="78">
        <f t="shared" si="29"/>
        <v>100</v>
      </c>
      <c r="R105" s="79">
        <f t="shared" si="30"/>
        <v>68.69565217391305</v>
      </c>
      <c r="S105" s="75"/>
      <c r="T105" s="75"/>
      <c r="U105" s="75"/>
      <c r="V105" s="75"/>
      <c r="W105" s="86"/>
    </row>
    <row r="106" spans="1:23" s="18" customFormat="1" ht="16.5" thickBot="1">
      <c r="A106" s="25" t="s">
        <v>46</v>
      </c>
      <c r="B106" s="66">
        <v>96</v>
      </c>
      <c r="C106" s="76"/>
      <c r="D106" s="66">
        <f t="shared" si="27"/>
        <v>96</v>
      </c>
      <c r="E106" s="66">
        <v>96</v>
      </c>
      <c r="F106" s="77"/>
      <c r="G106" s="77"/>
      <c r="H106" s="66">
        <v>96</v>
      </c>
      <c r="I106" s="76">
        <v>8</v>
      </c>
      <c r="J106" s="76">
        <v>68</v>
      </c>
      <c r="K106" s="76">
        <v>19</v>
      </c>
      <c r="L106" s="76">
        <v>1</v>
      </c>
      <c r="M106" s="66">
        <f t="shared" si="28"/>
        <v>0</v>
      </c>
      <c r="N106" s="76"/>
      <c r="O106" s="76"/>
      <c r="P106" s="76"/>
      <c r="Q106" s="78">
        <f t="shared" si="29"/>
        <v>100</v>
      </c>
      <c r="R106" s="79">
        <f t="shared" si="30"/>
        <v>79.16666666666667</v>
      </c>
      <c r="S106" s="75"/>
      <c r="T106" s="75"/>
      <c r="U106" s="75"/>
      <c r="V106" s="75"/>
      <c r="W106" s="86"/>
    </row>
    <row r="107" spans="1:23" s="18" customFormat="1" ht="16.5" thickBot="1">
      <c r="A107" s="25" t="s">
        <v>52</v>
      </c>
      <c r="B107" s="66">
        <v>85</v>
      </c>
      <c r="C107" s="76"/>
      <c r="D107" s="66">
        <f t="shared" si="27"/>
        <v>85</v>
      </c>
      <c r="E107" s="66">
        <v>85</v>
      </c>
      <c r="F107" s="77"/>
      <c r="G107" s="77"/>
      <c r="H107" s="66">
        <v>85</v>
      </c>
      <c r="I107" s="76">
        <v>19</v>
      </c>
      <c r="J107" s="76">
        <v>66</v>
      </c>
      <c r="K107" s="76"/>
      <c r="L107" s="76"/>
      <c r="M107" s="66">
        <f t="shared" si="28"/>
        <v>0</v>
      </c>
      <c r="N107" s="76"/>
      <c r="O107" s="76"/>
      <c r="P107" s="76"/>
      <c r="Q107" s="78">
        <f t="shared" si="29"/>
        <v>100</v>
      </c>
      <c r="R107" s="79">
        <f t="shared" si="30"/>
        <v>100</v>
      </c>
      <c r="S107" s="75"/>
      <c r="T107" s="75"/>
      <c r="U107" s="75"/>
      <c r="V107" s="75"/>
      <c r="W107" s="86"/>
    </row>
    <row r="108" spans="1:23" s="18" customFormat="1" ht="16.5" thickBot="1">
      <c r="A108" s="28" t="s">
        <v>53</v>
      </c>
      <c r="B108" s="66">
        <v>112</v>
      </c>
      <c r="C108" s="76"/>
      <c r="D108" s="66">
        <f>B108-C108</f>
        <v>112</v>
      </c>
      <c r="E108" s="66">
        <v>110</v>
      </c>
      <c r="F108" s="77"/>
      <c r="G108" s="77">
        <v>2</v>
      </c>
      <c r="H108" s="66">
        <v>110</v>
      </c>
      <c r="I108" s="76">
        <v>18</v>
      </c>
      <c r="J108" s="76">
        <v>86</v>
      </c>
      <c r="K108" s="76">
        <v>6</v>
      </c>
      <c r="L108" s="76"/>
      <c r="M108" s="66">
        <f>SUM(N108:P108)</f>
        <v>0</v>
      </c>
      <c r="N108" s="76"/>
      <c r="O108" s="76"/>
      <c r="P108" s="76"/>
      <c r="Q108" s="78">
        <f>H108*100/D108</f>
        <v>98.21428571428571</v>
      </c>
      <c r="R108" s="79">
        <f>SUM(I108+J108)*100/E108</f>
        <v>94.54545454545455</v>
      </c>
      <c r="S108" s="139"/>
      <c r="T108" s="139"/>
      <c r="U108" s="139"/>
      <c r="V108" s="139"/>
      <c r="W108" s="86"/>
    </row>
    <row r="109" spans="1:23" ht="16.5" thickBot="1">
      <c r="A109" s="65"/>
      <c r="B109" s="66"/>
      <c r="C109" s="76"/>
      <c r="D109" s="66">
        <f>B109-C109</f>
        <v>0</v>
      </c>
      <c r="E109" s="66">
        <f>SUM(F109,G109,H109,M109,D109)</f>
        <v>0</v>
      </c>
      <c r="F109" s="77"/>
      <c r="G109" s="77"/>
      <c r="H109" s="66">
        <f>SUM(I109:L109)</f>
        <v>0</v>
      </c>
      <c r="I109" s="76"/>
      <c r="J109" s="76"/>
      <c r="K109" s="76"/>
      <c r="L109" s="76"/>
      <c r="M109" s="66">
        <f>SUM(N109:P109)</f>
        <v>0</v>
      </c>
      <c r="N109" s="76"/>
      <c r="O109" s="76"/>
      <c r="P109" s="76"/>
      <c r="Q109" s="78" t="e">
        <f>H109*100/D109</f>
        <v>#DIV/0!</v>
      </c>
      <c r="R109" s="79" t="e">
        <f>SUM(I109+J109)*100/E109</f>
        <v>#DIV/0!</v>
      </c>
      <c r="S109" s="77"/>
      <c r="T109" s="77"/>
      <c r="U109" s="77"/>
      <c r="V109" s="77"/>
      <c r="W109" s="86"/>
    </row>
    <row r="110" spans="1:23" ht="16.5" thickBot="1">
      <c r="A110" s="41" t="s">
        <v>9</v>
      </c>
      <c r="B110" s="43">
        <f aca="true" t="shared" si="31" ref="B110:P110">SUM(B96:B109)</f>
        <v>954</v>
      </c>
      <c r="C110" s="42">
        <f t="shared" si="31"/>
        <v>0</v>
      </c>
      <c r="D110" s="43">
        <f t="shared" si="31"/>
        <v>954</v>
      </c>
      <c r="E110" s="42">
        <f t="shared" si="31"/>
        <v>952</v>
      </c>
      <c r="F110" s="46">
        <f t="shared" si="31"/>
        <v>0</v>
      </c>
      <c r="G110" s="48">
        <f t="shared" si="31"/>
        <v>3</v>
      </c>
      <c r="H110" s="42">
        <f t="shared" si="31"/>
        <v>948</v>
      </c>
      <c r="I110" s="46">
        <f t="shared" si="31"/>
        <v>151</v>
      </c>
      <c r="J110" s="47">
        <f t="shared" si="31"/>
        <v>619</v>
      </c>
      <c r="K110" s="47">
        <f t="shared" si="31"/>
        <v>142</v>
      </c>
      <c r="L110" s="48">
        <f t="shared" si="31"/>
        <v>32</v>
      </c>
      <c r="M110" s="42">
        <f t="shared" si="31"/>
        <v>0</v>
      </c>
      <c r="N110" s="46">
        <f t="shared" si="31"/>
        <v>0</v>
      </c>
      <c r="O110" s="47">
        <f t="shared" si="31"/>
        <v>0</v>
      </c>
      <c r="P110" s="48">
        <f t="shared" si="31"/>
        <v>0</v>
      </c>
      <c r="Q110" s="49">
        <f>H110*100/D110</f>
        <v>99.37106918238993</v>
      </c>
      <c r="R110" s="49">
        <f>SUM(I110+J110)*100/E110</f>
        <v>80.88235294117646</v>
      </c>
      <c r="S110" s="81"/>
      <c r="T110" s="82"/>
      <c r="U110" s="83"/>
      <c r="V110" s="84"/>
      <c r="W110" s="86"/>
    </row>
    <row r="111" spans="1:23" ht="6" customHeight="1" thickBot="1">
      <c r="A111" s="157"/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9"/>
      <c r="W111" s="86"/>
    </row>
    <row r="112" spans="1:23" s="5" customFormat="1" ht="36" customHeight="1" thickBot="1">
      <c r="A112" s="85" t="s">
        <v>47</v>
      </c>
      <c r="B112" s="80">
        <f>SUM(B35,B50,B65,B80,B95,B110)</f>
        <v>5089</v>
      </c>
      <c r="C112" s="42">
        <f>SUM(C35,C50,C65,C80,C95,C110)</f>
        <v>2</v>
      </c>
      <c r="D112" s="80">
        <f>B112-C112</f>
        <v>5087</v>
      </c>
      <c r="E112" s="42">
        <f>SUM(E35,E50,E65,E80,E95,E110)</f>
        <v>5083</v>
      </c>
      <c r="F112" s="46">
        <f>SUM(F35,F50,F65,F80,F95,F110)</f>
        <v>0</v>
      </c>
      <c r="G112" s="48">
        <f>SUM(G35,G50,G65,G80,G95,G110)</f>
        <v>15</v>
      </c>
      <c r="H112" s="66">
        <f>SUM(I112:L112)</f>
        <v>5039</v>
      </c>
      <c r="I112" s="46">
        <f>SUM(I35,I50,I65,I80,I95,I110)</f>
        <v>485</v>
      </c>
      <c r="J112" s="47">
        <f>SUM(J35,J50,J65,J80,J95,J110)</f>
        <v>2727</v>
      </c>
      <c r="K112" s="47">
        <f>SUM(K35,K50,K65,K80,K95,K110)</f>
        <v>1377</v>
      </c>
      <c r="L112" s="48">
        <f>SUM(L35,L50,L65,L80,L95,L110)</f>
        <v>450</v>
      </c>
      <c r="M112" s="42">
        <f>SUM(N112:P112)</f>
        <v>28</v>
      </c>
      <c r="N112" s="46">
        <f>SUM(N35,N50,N65,N80,N95,N110)</f>
        <v>16</v>
      </c>
      <c r="O112" s="47">
        <f>SUM(O35,O50,O65,O80,O95,O110)</f>
        <v>3</v>
      </c>
      <c r="P112" s="45">
        <f>SUM(P35,P50,P65,P80,P95,P110)</f>
        <v>9</v>
      </c>
      <c r="Q112" s="50">
        <f>H112*100/D112</f>
        <v>99.05641832121093</v>
      </c>
      <c r="R112" s="49">
        <f>SUM(I112+J112)*100/E112</f>
        <v>63.191028919929174</v>
      </c>
      <c r="S112" s="51"/>
      <c r="T112" s="48"/>
      <c r="U112" s="53"/>
      <c r="V112" s="54"/>
      <c r="W112" s="87"/>
    </row>
    <row r="113" spans="1:23" ht="12.75">
      <c r="A113" s="177" t="s">
        <v>48</v>
      </c>
      <c r="B113" s="178"/>
      <c r="C113" s="178"/>
      <c r="D113" s="178"/>
      <c r="E113" s="178"/>
      <c r="F113" s="178"/>
      <c r="G113" s="178"/>
      <c r="H113" s="178"/>
      <c r="I113" s="178"/>
      <c r="J113" s="178"/>
      <c r="K113" s="89"/>
      <c r="L113" s="89"/>
      <c r="M113" s="89"/>
      <c r="N113" s="89"/>
      <c r="O113" s="89"/>
      <c r="P113" s="89"/>
      <c r="Q113" s="89" t="s">
        <v>49</v>
      </c>
      <c r="R113" s="89"/>
      <c r="S113" s="89"/>
      <c r="T113" s="89"/>
      <c r="U113" s="89"/>
      <c r="V113" s="89"/>
      <c r="W113" s="86"/>
    </row>
    <row r="114" spans="1:23" ht="12.75" customHeight="1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6"/>
    </row>
    <row r="115" spans="1:22" ht="12.75" customHeight="1">
      <c r="A115" s="1"/>
      <c r="B115" s="2"/>
      <c r="C115" s="1"/>
      <c r="D115" s="1"/>
      <c r="E115" s="11"/>
      <c r="F115" s="11"/>
      <c r="G115" s="9"/>
      <c r="H115" s="11"/>
      <c r="I115" s="1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4"/>
      <c r="U115" s="1"/>
      <c r="V115" s="1"/>
    </row>
    <row r="116" spans="1:22" ht="12.75">
      <c r="A116" s="155" t="s">
        <v>50</v>
      </c>
      <c r="B116" s="156"/>
      <c r="C116" s="156"/>
      <c r="D116" s="156"/>
      <c r="E116" s="156"/>
      <c r="F116" s="156"/>
      <c r="G116" s="156"/>
      <c r="H116" s="156"/>
      <c r="I116" s="1"/>
      <c r="J116" s="1"/>
      <c r="K116" s="1"/>
      <c r="L116" s="1"/>
      <c r="M116" s="1"/>
      <c r="N116" s="1"/>
      <c r="O116" s="1"/>
      <c r="P116" s="1"/>
      <c r="Q116" s="1" t="s">
        <v>51</v>
      </c>
      <c r="R116" s="1"/>
      <c r="S116" s="1"/>
      <c r="T116" s="1"/>
      <c r="U116" s="1"/>
      <c r="V116" s="1"/>
    </row>
    <row r="117" spans="1:22" ht="12.75" customHeight="1">
      <c r="A117" s="156"/>
      <c r="B117" s="156"/>
      <c r="C117" s="156"/>
      <c r="D117" s="156"/>
      <c r="E117" s="156"/>
      <c r="F117" s="156"/>
      <c r="G117" s="156"/>
      <c r="H117" s="156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2.75" customHeight="1">
      <c r="A118" s="1"/>
      <c r="B118" s="2"/>
      <c r="C118" s="11"/>
      <c r="D118" s="11"/>
      <c r="E118" s="9"/>
      <c r="F118" s="11"/>
      <c r="G118" s="1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2.75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2.75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2.75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2.75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2.75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2.75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2.75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2.75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2.75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2.75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2.75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2.75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2.75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2.75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2.75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2.75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2.75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2.75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2.75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2.75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2.75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2.75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2.75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2.75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2.75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2.75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2.75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2.75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2.75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2.75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2.75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2.75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2.75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2.75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2.75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2.75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2.75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2.75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2.75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2.75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2.75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2.75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2.75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2.75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2.75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2.75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2.75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2.75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2.75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2.75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2.75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2.75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2.75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2.75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2.75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2.75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2.75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2.75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2.75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2.75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2.75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2.75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2.75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2.75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2.75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2.75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2.75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2.75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2.75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2.75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2.75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2.75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2.75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2.75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2.75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2.75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2.75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2.75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2.75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2.75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2.75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2.75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2.75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2.75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2.75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2.75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2.75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2.75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2.75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2.75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2.75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2.75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2.75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2.75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2.75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2.75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2.75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2.75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2.75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2.75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2.75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2.75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2.75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2.75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2.75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2.75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2.75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2.75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2.75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2.75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2.75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2.75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2.75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2.75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2.75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2.75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2.75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2.75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2.75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2.75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2.75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2.75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2.75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2.75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2.75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2.75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2.75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2.75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2.75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2.75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2.75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2.75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2.75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2.75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2.75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2.75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2.75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2.75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2.75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2.75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2.75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2.75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2.75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2.75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2.75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2.75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2.75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2.75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2.75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2.75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2.75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2.75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2.75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2.75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2.75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2.75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2.75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2.75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2.75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2.75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2.75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2.75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2.75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2.75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2.75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2.75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2.75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2.75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2.75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2.75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2.75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2.75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2.75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2.75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2.75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2.75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2.75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2.75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2.75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2.75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2.75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2.75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2.75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2.75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2.75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2.75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</sheetData>
  <sheetProtection/>
  <mergeCells count="27">
    <mergeCell ref="A9:V9"/>
    <mergeCell ref="A6:A7"/>
    <mergeCell ref="E6:E7"/>
    <mergeCell ref="I2:K2"/>
    <mergeCell ref="A1:V1"/>
    <mergeCell ref="S6:S7"/>
    <mergeCell ref="R6:R7"/>
    <mergeCell ref="C6:C7"/>
    <mergeCell ref="A113:J114"/>
    <mergeCell ref="A111:V111"/>
    <mergeCell ref="A36:V36"/>
    <mergeCell ref="A51:V51"/>
    <mergeCell ref="A66:V66"/>
    <mergeCell ref="A81:V81"/>
    <mergeCell ref="A96:V96"/>
    <mergeCell ref="A21:V21"/>
    <mergeCell ref="H6:L6"/>
    <mergeCell ref="A15:V15"/>
    <mergeCell ref="A116:H117"/>
    <mergeCell ref="M6:P6"/>
    <mergeCell ref="A3:V3"/>
    <mergeCell ref="T6:T7"/>
    <mergeCell ref="U6:V6"/>
    <mergeCell ref="B6:B7"/>
    <mergeCell ref="D6:D7"/>
    <mergeCell ref="Q6:Q7"/>
    <mergeCell ref="F6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2020-01-24T13:14:27Z</cp:lastPrinted>
  <dcterms:created xsi:type="dcterms:W3CDTF">1996-10-08T23:32:33Z</dcterms:created>
  <dcterms:modified xsi:type="dcterms:W3CDTF">2021-03-02T15:17:24Z</dcterms:modified>
  <cp:category/>
  <cp:version/>
  <cp:contentType/>
  <cp:contentStatus/>
</cp:coreProperties>
</file>